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eaverhallequestriancentre-my.sharepoint.com/personal/annepearn_beaverhallequestriancentre_onmicrosoft_com/Documents/Dressage 2022/"/>
    </mc:Choice>
  </mc:AlternateContent>
  <xr:revisionPtr revIDLastSave="1100" documentId="8_{8AD0B067-20B1-4FDB-A8B0-2EF4FED53317}" xr6:coauthVersionLast="47" xr6:coauthVersionMax="47" xr10:uidLastSave="{F7B4591F-03D0-4597-96A1-AE88A65F4D8F}"/>
  <bookViews>
    <workbookView xWindow="-110" yWindow="-110" windowWidth="19420" windowHeight="10300" xr2:uid="{00000000-000D-0000-FFFF-FFFF00000000}"/>
  </bookViews>
  <sheets>
    <sheet name="Arena 1" sheetId="1" r:id="rId1"/>
    <sheet name="Sheet1" sheetId="2" r:id="rId2"/>
  </sheet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O24" i="2" l="1"/>
  <c r="AN24" i="2"/>
  <c r="AK20" i="2"/>
  <c r="AL20" i="2"/>
  <c r="AJ20" i="2"/>
  <c r="AG15" i="2"/>
  <c r="AH15" i="2"/>
  <c r="AF15" i="2"/>
  <c r="AO25" i="2"/>
  <c r="AO27" i="2" s="1"/>
  <c r="AN25" i="2"/>
  <c r="AN27" i="2" s="1"/>
  <c r="AK21" i="2"/>
  <c r="AK23" i="2" s="1"/>
  <c r="AL21" i="2"/>
  <c r="AL23" i="2" s="1"/>
  <c r="AJ21" i="2"/>
  <c r="AJ23" i="2" s="1"/>
  <c r="AG16" i="2"/>
  <c r="AG18" i="2" s="1"/>
  <c r="AH16" i="2"/>
  <c r="AH18" i="2" s="1"/>
  <c r="AI16" i="2"/>
  <c r="AI18" i="2" s="1"/>
  <c r="AF16" i="2"/>
  <c r="AF18" i="2" s="1"/>
  <c r="AE38" i="2"/>
  <c r="AE39" i="2"/>
  <c r="AE41" i="2" s="1"/>
  <c r="AD37" i="2"/>
  <c r="AD39" i="2"/>
  <c r="AD41" i="2" s="1"/>
  <c r="AA34" i="2"/>
  <c r="AB34" i="2"/>
  <c r="Z34" i="2"/>
  <c r="AA39" i="2"/>
  <c r="AB35" i="2"/>
  <c r="AB39" i="2" s="1"/>
  <c r="Z35" i="2"/>
  <c r="Z39" i="2" s="1"/>
  <c r="I38" i="1"/>
  <c r="I39" i="1"/>
  <c r="I37" i="1"/>
  <c r="I32" i="1"/>
  <c r="I33" i="1"/>
  <c r="I34" i="1"/>
  <c r="V29" i="2"/>
  <c r="W29" i="2"/>
  <c r="X29" i="2"/>
  <c r="Y29" i="2"/>
  <c r="U29" i="2"/>
  <c r="V30" i="2"/>
  <c r="V32" i="2" s="1"/>
  <c r="W30" i="2"/>
  <c r="W32" i="2" s="1"/>
  <c r="X30" i="2"/>
  <c r="X32" i="2" s="1"/>
  <c r="Y30" i="2"/>
  <c r="Y32" i="2" s="1"/>
  <c r="U30" i="2"/>
  <c r="U32" i="2" s="1"/>
  <c r="I28" i="1"/>
  <c r="I29" i="1"/>
  <c r="I25" i="1"/>
  <c r="I27" i="1"/>
  <c r="I26" i="1"/>
  <c r="P36" i="2"/>
  <c r="Q36" i="2"/>
  <c r="R36" i="2"/>
  <c r="S36" i="2"/>
  <c r="T36" i="2"/>
  <c r="O36" i="2"/>
  <c r="P41" i="2"/>
  <c r="Q39" i="2"/>
  <c r="Q41" i="2" s="1"/>
  <c r="R39" i="2"/>
  <c r="R41" i="2" s="1"/>
  <c r="S39" i="2"/>
  <c r="S41" i="2" s="1"/>
  <c r="T39" i="2"/>
  <c r="T41" i="2" s="1"/>
  <c r="O41" i="2"/>
  <c r="I19" i="1"/>
  <c r="I22" i="1"/>
  <c r="I21" i="1"/>
  <c r="I20" i="1"/>
  <c r="K32" i="2"/>
  <c r="L32" i="2"/>
  <c r="M32" i="2"/>
  <c r="N32" i="2"/>
  <c r="J32" i="2"/>
  <c r="K33" i="2"/>
  <c r="K39" i="2" s="1"/>
  <c r="L33" i="2"/>
  <c r="L39" i="2" s="1"/>
  <c r="M33" i="2"/>
  <c r="M39" i="2" s="1"/>
  <c r="N33" i="2"/>
  <c r="N39" i="2" s="1"/>
  <c r="J33" i="2"/>
  <c r="J39" i="2" s="1"/>
  <c r="H26" i="2"/>
  <c r="H27" i="2"/>
  <c r="H30" i="2" s="1"/>
  <c r="G26" i="2"/>
  <c r="G27" i="2"/>
  <c r="G30" i="2" s="1"/>
  <c r="B25" i="2"/>
  <c r="C25" i="2"/>
  <c r="D25" i="2"/>
  <c r="E25" i="2"/>
  <c r="F25" i="2"/>
  <c r="A25" i="2"/>
  <c r="B27" i="2"/>
  <c r="B30" i="2" s="1"/>
  <c r="C27" i="2"/>
  <c r="C30" i="2" s="1"/>
  <c r="D27" i="2"/>
  <c r="D30" i="2" s="1"/>
  <c r="E27" i="2"/>
  <c r="E30" i="2" s="1"/>
  <c r="F27" i="2"/>
  <c r="F30" i="2" s="1"/>
  <c r="A27" i="2"/>
  <c r="A30" i="2" s="1"/>
  <c r="I4" i="1"/>
  <c r="I6" i="1"/>
  <c r="I5" i="1"/>
</calcChain>
</file>

<file path=xl/sharedStrings.xml><?xml version="1.0" encoding="utf-8"?>
<sst xmlns="http://schemas.openxmlformats.org/spreadsheetml/2006/main" count="228" uniqueCount="103">
  <si>
    <t>Start time</t>
  </si>
  <si>
    <t>Bridle</t>
  </si>
  <si>
    <t>Athlete</t>
  </si>
  <si>
    <t>Membership number</t>
  </si>
  <si>
    <t>Horse</t>
  </si>
  <si>
    <t>Registration number</t>
  </si>
  <si>
    <t>Level</t>
  </si>
  <si>
    <t>1 - Preliminary 13 2006 - S Sponsors: The Centre Line</t>
  </si>
  <si>
    <t>11:20</t>
  </si>
  <si>
    <t>Suzi Vincent</t>
  </si>
  <si>
    <t>Bannana Blossom</t>
  </si>
  <si>
    <t>Bronze</t>
  </si>
  <si>
    <t>11:27</t>
  </si>
  <si>
    <t>Lily Carson</t>
  </si>
  <si>
    <t>Red Valentino SCS</t>
  </si>
  <si>
    <t>11:34</t>
  </si>
  <si>
    <t>Jaime Slinn</t>
  </si>
  <si>
    <t>1921747na</t>
  </si>
  <si>
    <t>ERC Sunshine</t>
  </si>
  <si>
    <t>11:41</t>
  </si>
  <si>
    <t>Maria Lafferty</t>
  </si>
  <si>
    <t>Topwood Jubilee</t>
  </si>
  <si>
    <t>2 - Preliminary 14 2006 - S Sponsors: The Centre Line</t>
  </si>
  <si>
    <t>11:49</t>
  </si>
  <si>
    <t>Sasha Holmes</t>
  </si>
  <si>
    <t>Cooley Rambler</t>
  </si>
  <si>
    <t>11:56</t>
  </si>
  <si>
    <t>3 - Novice 24 2010</t>
  </si>
  <si>
    <t>12:05</t>
  </si>
  <si>
    <t>Lyndsey O’beirne</t>
  </si>
  <si>
    <t>Fantasia 11</t>
  </si>
  <si>
    <t>Silver</t>
  </si>
  <si>
    <t>12:12</t>
  </si>
  <si>
    <t>Lydia Holmes</t>
  </si>
  <si>
    <t>Caramelle</t>
  </si>
  <si>
    <t>5 - Elementary 40 2010</t>
  </si>
  <si>
    <t>12:25</t>
  </si>
  <si>
    <t>Molly Ellis</t>
  </si>
  <si>
    <t>Handley Foxtrot</t>
  </si>
  <si>
    <t>12:32</t>
  </si>
  <si>
    <t>Amanda Kiesel</t>
  </si>
  <si>
    <t>Summer</t>
  </si>
  <si>
    <t>12:39</t>
  </si>
  <si>
    <t>Joanne Light</t>
  </si>
  <si>
    <t>Bonaparte IV</t>
  </si>
  <si>
    <t>12:46</t>
  </si>
  <si>
    <t>Olivia Voce</t>
  </si>
  <si>
    <t>Sous L'oeil de L'ange</t>
  </si>
  <si>
    <t>6 - Elementary 53 2007 - S Sponsors: Equitop</t>
  </si>
  <si>
    <t>12:56</t>
  </si>
  <si>
    <t>13:03</t>
  </si>
  <si>
    <t>13:10</t>
  </si>
  <si>
    <t>13:17</t>
  </si>
  <si>
    <t>13:24</t>
  </si>
  <si>
    <t>Anna Tomlinson</t>
  </si>
  <si>
    <t>Bernwode Brahms</t>
  </si>
  <si>
    <t>7 - Medium 61 2002</t>
  </si>
  <si>
    <t>13:33</t>
  </si>
  <si>
    <t>Nichola Simms</t>
  </si>
  <si>
    <t>Last Twist</t>
  </si>
  <si>
    <t>13:40</t>
  </si>
  <si>
    <t>Sue Carson</t>
  </si>
  <si>
    <t>SCS Lifeguard CDS</t>
  </si>
  <si>
    <t>Gold</t>
  </si>
  <si>
    <t>13:47</t>
  </si>
  <si>
    <t>Nicola Kirkham</t>
  </si>
  <si>
    <t>Cavallo di pinto</t>
  </si>
  <si>
    <t>8 - Medium 73 2007 - S Sponsors: TopSpec</t>
  </si>
  <si>
    <t>14:00</t>
  </si>
  <si>
    <t>14:07</t>
  </si>
  <si>
    <t>9 - Advanced Medium 92 2011 - S Sponsors: Andrews Bowen</t>
  </si>
  <si>
    <t>sasha whitaker</t>
  </si>
  <si>
    <t>Olympia R</t>
  </si>
  <si>
    <t>10 - Advanced Medium 98 2002 - S Sponsors: Andrews Bowen</t>
  </si>
  <si>
    <t>Salvador S</t>
  </si>
  <si>
    <t>11 - Freestyle Music Novice 2019 - S</t>
  </si>
  <si>
    <t>14:48</t>
  </si>
  <si>
    <t>Sarah Wall</t>
  </si>
  <si>
    <t>Llangybi Deio</t>
  </si>
  <si>
    <t>14:55</t>
  </si>
  <si>
    <t>Jennifer Latchford</t>
  </si>
  <si>
    <t>Pronto (GB)</t>
  </si>
  <si>
    <t>15:02</t>
  </si>
  <si>
    <t>Emily Heathcote</t>
  </si>
  <si>
    <t>Vayland</t>
  </si>
  <si>
    <t>12 - Freestyle Music Elementary 2019 - S</t>
  </si>
  <si>
    <t>15:12</t>
  </si>
  <si>
    <t>15:19</t>
  </si>
  <si>
    <t>lisa emmerson</t>
  </si>
  <si>
    <t>Principe</t>
  </si>
  <si>
    <t>15:26</t>
  </si>
  <si>
    <t>13 - Freestyle Music Medium 2016 - S</t>
  </si>
  <si>
    <t>15:37</t>
  </si>
  <si>
    <t>Georgie Rockingham</t>
  </si>
  <si>
    <t>September Song</t>
  </si>
  <si>
    <t>15:44</t>
  </si>
  <si>
    <t>Sue Procter</t>
  </si>
  <si>
    <t>Spanish April Breeze</t>
  </si>
  <si>
    <t>Grovewood Tiara</t>
  </si>
  <si>
    <t>Poppy Field</t>
  </si>
  <si>
    <t>Liz Mason</t>
  </si>
  <si>
    <t>Caroline Tupling</t>
  </si>
  <si>
    <t>gold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</si>
</sst>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rgb="FF000000"/>
      <name val="Calibri"/>
    </font>
    <font>
      <sz val="11"/>
      <color rgb="FFFFFFFF"/>
      <name val="Calibri"/>
      <family val="2"/>
    </font>
    <font>
      <sz val="8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296B"/>
        <bgColor rgb="FF00296B"/>
      </patternFill>
    </fill>
    <fill>
      <patternFill patternType="solid">
        <fgColor rgb="FFE4E4E4"/>
        <bgColor rgb="FFE4E4E4"/>
      </patternFill>
    </fill>
    <fill>
      <patternFill patternType="solid">
        <fgColor theme="0"/>
        <bgColor rgb="FF00296B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6">
    <xf numFmtId="0" fontId="0" fillId="0" borderId="0" xfId="0"/>
    <xf numFmtId="0" fontId="0" fillId="3" borderId="1" xfId="0" applyFill="1" applyBorder="1"/>
    <xf numFmtId="0" fontId="0" fillId="0" borderId="1" xfId="0" applyBorder="1"/>
    <xf numFmtId="20" fontId="0" fillId="0" borderId="1" xfId="0" applyNumberFormat="1" applyBorder="1"/>
    <xf numFmtId="20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left"/>
    </xf>
    <xf numFmtId="0" fontId="1" fillId="4" borderId="1" xfId="0" applyFont="1" applyFill="1" applyBorder="1"/>
    <xf numFmtId="0" fontId="3" fillId="4" borderId="1" xfId="0" applyFont="1" applyFill="1" applyBorder="1"/>
    <xf numFmtId="0" fontId="0" fillId="5" borderId="0" xfId="0" applyFill="1"/>
    <xf numFmtId="0" fontId="4" fillId="0" borderId="1" xfId="0" applyFont="1" applyBorder="1"/>
    <xf numFmtId="0" fontId="0" fillId="0" borderId="0" xfId="0" applyBorder="1"/>
    <xf numFmtId="164" fontId="0" fillId="0" borderId="1" xfId="1" applyNumberFormat="1" applyFont="1" applyBorder="1" applyAlignment="1">
      <alignment horizontal="left"/>
    </xf>
    <xf numFmtId="0" fontId="4" fillId="0" borderId="0" xfId="0" applyFont="1"/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</cellXfs>
  <cellStyles count="2">
    <cellStyle name="Normal" xfId="0" builtinId="0"/>
    <cellStyle name="Per cent" xfId="1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9"/>
  <sheetViews>
    <sheetView tabSelected="1" workbookViewId="0">
      <selection activeCell="P9" sqref="P9"/>
    </sheetView>
  </sheetViews>
  <sheetFormatPr defaultRowHeight="14.5" x14ac:dyDescent="0.35"/>
  <cols>
    <col min="1" max="1" width="8.81640625" bestFit="1" customWidth="1"/>
    <col min="2" max="2" width="5.54296875" bestFit="1" customWidth="1"/>
    <col min="3" max="3" width="18" bestFit="1" customWidth="1"/>
    <col min="4" max="4" width="18.7265625" bestFit="1" customWidth="1"/>
    <col min="5" max="5" width="17.81640625" bestFit="1" customWidth="1"/>
    <col min="6" max="6" width="18" bestFit="1" customWidth="1"/>
    <col min="7" max="7" width="6" bestFit="1" customWidth="1"/>
    <col min="8" max="8" width="4.81640625" bestFit="1" customWidth="1"/>
    <col min="9" max="9" width="6.1796875" customWidth="1"/>
    <col min="10" max="10" width="1.81640625" bestFit="1" customWidth="1"/>
    <col min="11" max="11" width="8" bestFit="1" customWidth="1"/>
  </cols>
  <sheetData>
    <row r="1" spans="1:11" x14ac:dyDescent="0.35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x14ac:dyDescent="0.35">
      <c r="A2" s="7"/>
      <c r="B2" s="7"/>
      <c r="C2" s="7"/>
      <c r="D2" s="7"/>
      <c r="E2" s="8" t="s">
        <v>100</v>
      </c>
      <c r="F2" s="7"/>
      <c r="G2" s="7"/>
      <c r="H2" s="7"/>
      <c r="I2" s="7"/>
      <c r="J2" s="7"/>
      <c r="K2" s="7"/>
    </row>
    <row r="3" spans="1:11" x14ac:dyDescent="0.3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/>
      <c r="H3" s="1"/>
      <c r="I3" s="1"/>
      <c r="J3" s="1"/>
      <c r="K3" s="1" t="s">
        <v>6</v>
      </c>
    </row>
    <row r="4" spans="1:11" x14ac:dyDescent="0.35">
      <c r="A4" s="2" t="s">
        <v>12</v>
      </c>
      <c r="B4" s="2">
        <v>121</v>
      </c>
      <c r="C4" s="2" t="s">
        <v>13</v>
      </c>
      <c r="D4" s="2">
        <v>1917762</v>
      </c>
      <c r="E4" s="2" t="s">
        <v>14</v>
      </c>
      <c r="F4" s="2">
        <v>1944909</v>
      </c>
      <c r="G4" s="2">
        <v>183.5</v>
      </c>
      <c r="H4" s="2">
        <v>73</v>
      </c>
      <c r="I4" s="2">
        <f>G4/260*100</f>
        <v>70.57692307692308</v>
      </c>
      <c r="J4" s="2">
        <v>1</v>
      </c>
      <c r="K4" s="2" t="s">
        <v>11</v>
      </c>
    </row>
    <row r="5" spans="1:11" x14ac:dyDescent="0.35">
      <c r="A5" s="2" t="s">
        <v>8</v>
      </c>
      <c r="B5" s="2">
        <v>116</v>
      </c>
      <c r="C5" s="2" t="s">
        <v>9</v>
      </c>
      <c r="D5" s="2">
        <v>1511728</v>
      </c>
      <c r="E5" s="2" t="s">
        <v>10</v>
      </c>
      <c r="F5" s="2">
        <v>1930492</v>
      </c>
      <c r="G5" s="2">
        <v>179</v>
      </c>
      <c r="H5" s="2">
        <v>71</v>
      </c>
      <c r="I5" s="2">
        <f>G5/260*100</f>
        <v>68.84615384615384</v>
      </c>
      <c r="J5" s="2">
        <v>2</v>
      </c>
      <c r="K5" s="2" t="s">
        <v>11</v>
      </c>
    </row>
    <row r="6" spans="1:11" x14ac:dyDescent="0.35">
      <c r="A6" s="2" t="s">
        <v>15</v>
      </c>
      <c r="B6" s="2">
        <v>113</v>
      </c>
      <c r="C6" s="2" t="s">
        <v>16</v>
      </c>
      <c r="D6" s="2" t="s">
        <v>17</v>
      </c>
      <c r="E6" s="2" t="s">
        <v>18</v>
      </c>
      <c r="F6" s="2">
        <v>1945986</v>
      </c>
      <c r="G6" s="2">
        <v>170.4</v>
      </c>
      <c r="H6" s="2">
        <v>67</v>
      </c>
      <c r="I6" s="2">
        <f>G6/260*100</f>
        <v>65.538461538461547</v>
      </c>
      <c r="J6" s="2">
        <v>3</v>
      </c>
      <c r="K6" s="2" t="s">
        <v>11</v>
      </c>
    </row>
    <row r="7" spans="1:11" x14ac:dyDescent="0.35">
      <c r="A7" s="2" t="s">
        <v>19</v>
      </c>
      <c r="B7" s="2">
        <v>119</v>
      </c>
      <c r="C7" s="2" t="s">
        <v>20</v>
      </c>
      <c r="D7" s="2">
        <v>1919305</v>
      </c>
      <c r="E7" s="2" t="s">
        <v>21</v>
      </c>
      <c r="F7" s="2">
        <v>1941402</v>
      </c>
      <c r="G7" s="2"/>
      <c r="H7" s="2"/>
      <c r="I7" s="2"/>
      <c r="J7" s="2"/>
      <c r="K7" s="2" t="s">
        <v>11</v>
      </c>
    </row>
    <row r="8" spans="1:11" x14ac:dyDescent="0.35">
      <c r="A8" s="14" t="s">
        <v>22</v>
      </c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x14ac:dyDescent="0.3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5</v>
      </c>
      <c r="G9" s="1"/>
      <c r="H9" s="1"/>
      <c r="I9" s="1"/>
      <c r="J9" s="1"/>
      <c r="K9" s="1" t="s">
        <v>6</v>
      </c>
    </row>
    <row r="10" spans="1:11" x14ac:dyDescent="0.35">
      <c r="A10" s="2" t="s">
        <v>26</v>
      </c>
      <c r="B10" s="2">
        <v>121</v>
      </c>
      <c r="C10" s="2" t="s">
        <v>13</v>
      </c>
      <c r="D10" s="2">
        <v>1917762</v>
      </c>
      <c r="E10" s="2" t="s">
        <v>14</v>
      </c>
      <c r="F10" s="2">
        <v>1944909</v>
      </c>
      <c r="G10" s="2">
        <v>182.5</v>
      </c>
      <c r="H10" s="2">
        <v>71</v>
      </c>
      <c r="I10" s="2">
        <v>70.19</v>
      </c>
      <c r="J10" s="2">
        <v>1</v>
      </c>
      <c r="K10" s="2" t="s">
        <v>11</v>
      </c>
    </row>
    <row r="11" spans="1:11" x14ac:dyDescent="0.35">
      <c r="A11" s="2" t="s">
        <v>23</v>
      </c>
      <c r="B11" s="2">
        <v>105</v>
      </c>
      <c r="C11" s="2" t="s">
        <v>24</v>
      </c>
      <c r="D11" s="2">
        <v>1913617</v>
      </c>
      <c r="E11" s="2" t="s">
        <v>25</v>
      </c>
      <c r="F11" s="2">
        <v>1935939</v>
      </c>
      <c r="G11" s="10">
        <v>181</v>
      </c>
      <c r="H11" s="10">
        <v>69</v>
      </c>
      <c r="I11" s="10">
        <v>69.61</v>
      </c>
      <c r="J11" s="10">
        <v>2</v>
      </c>
      <c r="K11" s="2" t="s">
        <v>11</v>
      </c>
    </row>
    <row r="12" spans="1:11" x14ac:dyDescent="0.35">
      <c r="A12" s="14" t="s">
        <v>27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1" x14ac:dyDescent="0.35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/>
      <c r="H13" s="1"/>
      <c r="I13" s="1"/>
      <c r="J13" s="1"/>
      <c r="K13" s="1" t="s">
        <v>6</v>
      </c>
    </row>
    <row r="14" spans="1:11" x14ac:dyDescent="0.35">
      <c r="A14" s="2" t="s">
        <v>32</v>
      </c>
      <c r="B14" s="2">
        <v>104</v>
      </c>
      <c r="C14" s="2" t="s">
        <v>33</v>
      </c>
      <c r="D14" s="2">
        <v>1913616</v>
      </c>
      <c r="E14" s="2" t="s">
        <v>34</v>
      </c>
      <c r="F14" s="2">
        <v>1932956</v>
      </c>
      <c r="G14" s="2">
        <v>168.5</v>
      </c>
      <c r="H14" s="2">
        <v>41.5</v>
      </c>
      <c r="I14" s="2">
        <v>69.78</v>
      </c>
      <c r="J14" s="2">
        <v>1</v>
      </c>
      <c r="K14" s="2" t="s">
        <v>31</v>
      </c>
    </row>
    <row r="15" spans="1:11" x14ac:dyDescent="0.35">
      <c r="A15" s="2" t="s">
        <v>28</v>
      </c>
      <c r="B15" s="2">
        <v>102</v>
      </c>
      <c r="C15" s="2" t="s">
        <v>29</v>
      </c>
      <c r="D15" s="2">
        <v>297240</v>
      </c>
      <c r="E15" s="2" t="s">
        <v>30</v>
      </c>
      <c r="F15" s="2">
        <v>1946190</v>
      </c>
      <c r="G15" s="2">
        <v>149</v>
      </c>
      <c r="H15" s="2">
        <v>39.5</v>
      </c>
      <c r="I15" s="2">
        <v>64.78</v>
      </c>
      <c r="J15" s="2">
        <v>1</v>
      </c>
      <c r="K15" s="2" t="s">
        <v>11</v>
      </c>
    </row>
    <row r="16" spans="1:11" x14ac:dyDescent="0.35">
      <c r="A16" s="14" t="s">
        <v>35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s="9" customFormat="1" x14ac:dyDescent="0.35">
      <c r="A17" s="7"/>
      <c r="B17" s="7"/>
      <c r="C17" s="7"/>
      <c r="D17" s="7"/>
      <c r="E17" s="8" t="s">
        <v>101</v>
      </c>
      <c r="F17" s="7"/>
      <c r="G17" s="7"/>
      <c r="H17" s="7"/>
      <c r="I17" s="7"/>
      <c r="J17" s="7"/>
      <c r="K17" s="7"/>
    </row>
    <row r="18" spans="1:11" x14ac:dyDescent="0.35">
      <c r="A18" s="1" t="s">
        <v>0</v>
      </c>
      <c r="B18" s="1" t="s">
        <v>1</v>
      </c>
      <c r="C18" s="1" t="s">
        <v>2</v>
      </c>
      <c r="D18" s="1" t="s">
        <v>3</v>
      </c>
      <c r="E18" s="1" t="s">
        <v>4</v>
      </c>
      <c r="F18" s="1" t="s">
        <v>5</v>
      </c>
      <c r="G18" s="1"/>
      <c r="H18" s="1"/>
      <c r="I18" s="1"/>
      <c r="J18" s="1"/>
      <c r="K18" s="1" t="s">
        <v>6</v>
      </c>
    </row>
    <row r="19" spans="1:11" x14ac:dyDescent="0.35">
      <c r="A19" s="2" t="s">
        <v>39</v>
      </c>
      <c r="B19" s="2">
        <v>107</v>
      </c>
      <c r="C19" s="2" t="s">
        <v>40</v>
      </c>
      <c r="D19" s="2">
        <v>1512388</v>
      </c>
      <c r="E19" s="2" t="s">
        <v>41</v>
      </c>
      <c r="F19" s="2">
        <v>1533491</v>
      </c>
      <c r="G19" s="2">
        <v>208</v>
      </c>
      <c r="H19" s="2">
        <v>54</v>
      </c>
      <c r="I19" s="2">
        <f>G19/310*100</f>
        <v>67.096774193548399</v>
      </c>
      <c r="J19" s="2">
        <v>1</v>
      </c>
      <c r="K19" s="2" t="s">
        <v>31</v>
      </c>
    </row>
    <row r="20" spans="1:11" x14ac:dyDescent="0.35">
      <c r="A20" s="2" t="s">
        <v>36</v>
      </c>
      <c r="B20" s="2">
        <v>101</v>
      </c>
      <c r="C20" s="2" t="s">
        <v>37</v>
      </c>
      <c r="D20" s="2">
        <v>1917820</v>
      </c>
      <c r="E20" s="2" t="s">
        <v>38</v>
      </c>
      <c r="F20" s="2">
        <v>1939227</v>
      </c>
      <c r="G20" s="2">
        <v>191.5</v>
      </c>
      <c r="H20" s="2">
        <v>51</v>
      </c>
      <c r="I20" s="2">
        <f>G20/310*100</f>
        <v>61.774193548387103</v>
      </c>
      <c r="J20" s="2">
        <v>2</v>
      </c>
      <c r="K20" s="2" t="s">
        <v>31</v>
      </c>
    </row>
    <row r="21" spans="1:11" x14ac:dyDescent="0.35">
      <c r="A21" s="2" t="s">
        <v>45</v>
      </c>
      <c r="B21" s="2">
        <v>122</v>
      </c>
      <c r="C21" s="2" t="s">
        <v>46</v>
      </c>
      <c r="D21" s="2">
        <v>26948</v>
      </c>
      <c r="E21" s="2" t="s">
        <v>47</v>
      </c>
      <c r="F21" s="2">
        <v>41509</v>
      </c>
      <c r="G21" s="2">
        <v>191</v>
      </c>
      <c r="H21" s="2">
        <v>52</v>
      </c>
      <c r="I21" s="2">
        <f>G21/310*100</f>
        <v>61.612903225806448</v>
      </c>
      <c r="J21" s="2">
        <v>1</v>
      </c>
      <c r="K21" s="2" t="s">
        <v>102</v>
      </c>
    </row>
    <row r="22" spans="1:11" x14ac:dyDescent="0.35">
      <c r="A22" s="2" t="s">
        <v>42</v>
      </c>
      <c r="B22" s="2">
        <v>118</v>
      </c>
      <c r="C22" s="2" t="s">
        <v>43</v>
      </c>
      <c r="D22" s="2">
        <v>51160</v>
      </c>
      <c r="E22" s="2" t="s">
        <v>44</v>
      </c>
      <c r="F22" s="2">
        <v>1936644</v>
      </c>
      <c r="G22" s="2">
        <v>185.5</v>
      </c>
      <c r="H22" s="2">
        <v>49</v>
      </c>
      <c r="I22" s="2">
        <f>G22/310*100</f>
        <v>59.838709677419352</v>
      </c>
      <c r="J22" s="2">
        <v>3</v>
      </c>
      <c r="K22" s="11" t="s">
        <v>31</v>
      </c>
    </row>
    <row r="23" spans="1:11" x14ac:dyDescent="0.35">
      <c r="A23" s="14" t="s">
        <v>48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 x14ac:dyDescent="0.35">
      <c r="A24" s="1" t="s">
        <v>0</v>
      </c>
      <c r="B24" s="1" t="s">
        <v>1</v>
      </c>
      <c r="C24" s="1" t="s">
        <v>2</v>
      </c>
      <c r="D24" s="1" t="s">
        <v>3</v>
      </c>
      <c r="E24" s="1" t="s">
        <v>4</v>
      </c>
      <c r="F24" s="1" t="s">
        <v>5</v>
      </c>
      <c r="G24" s="1"/>
      <c r="H24" s="1"/>
      <c r="I24" s="1"/>
      <c r="J24" s="1"/>
      <c r="K24" s="1" t="s">
        <v>6</v>
      </c>
    </row>
    <row r="25" spans="1:11" x14ac:dyDescent="0.35">
      <c r="A25" s="2" t="s">
        <v>49</v>
      </c>
      <c r="B25" s="2">
        <v>122</v>
      </c>
      <c r="C25" s="2" t="s">
        <v>46</v>
      </c>
      <c r="D25" s="2">
        <v>26948</v>
      </c>
      <c r="E25" s="2" t="s">
        <v>47</v>
      </c>
      <c r="F25" s="2">
        <v>41509</v>
      </c>
      <c r="G25" s="2">
        <v>223.5</v>
      </c>
      <c r="H25" s="2">
        <v>53</v>
      </c>
      <c r="I25" s="2">
        <f>G25/340*100</f>
        <v>65.735294117647058</v>
      </c>
      <c r="J25" s="2">
        <v>1</v>
      </c>
      <c r="K25" s="10" t="s">
        <v>102</v>
      </c>
    </row>
    <row r="26" spans="1:11" x14ac:dyDescent="0.35">
      <c r="A26" s="2" t="s">
        <v>50</v>
      </c>
      <c r="B26" s="2">
        <v>107</v>
      </c>
      <c r="C26" s="2" t="s">
        <v>40</v>
      </c>
      <c r="D26" s="2">
        <v>1512388</v>
      </c>
      <c r="E26" s="2" t="s">
        <v>41</v>
      </c>
      <c r="F26" s="2">
        <v>1533491</v>
      </c>
      <c r="G26" s="2">
        <v>228.5</v>
      </c>
      <c r="H26" s="2">
        <v>54</v>
      </c>
      <c r="I26" s="2">
        <f>G26/340*100</f>
        <v>67.205882352941188</v>
      </c>
      <c r="J26" s="2">
        <v>1</v>
      </c>
      <c r="K26" s="2" t="s">
        <v>31</v>
      </c>
    </row>
    <row r="27" spans="1:11" x14ac:dyDescent="0.35">
      <c r="A27" s="2" t="s">
        <v>51</v>
      </c>
      <c r="B27" s="2">
        <v>110</v>
      </c>
      <c r="C27" s="2" t="s">
        <v>54</v>
      </c>
      <c r="D27" s="2">
        <v>1411446</v>
      </c>
      <c r="E27" s="2" t="s">
        <v>55</v>
      </c>
      <c r="F27" s="2">
        <v>1933608</v>
      </c>
      <c r="G27" s="2">
        <v>208.5</v>
      </c>
      <c r="H27" s="2">
        <v>51</v>
      </c>
      <c r="I27" s="2">
        <f>G27/340*100</f>
        <v>61.32352941176471</v>
      </c>
      <c r="J27" s="2">
        <v>2</v>
      </c>
      <c r="K27" s="10" t="s">
        <v>31</v>
      </c>
    </row>
    <row r="28" spans="1:11" x14ac:dyDescent="0.35">
      <c r="A28" s="2" t="s">
        <v>52</v>
      </c>
      <c r="B28" s="2">
        <v>101</v>
      </c>
      <c r="C28" s="2" t="s">
        <v>37</v>
      </c>
      <c r="D28" s="2">
        <v>1917820</v>
      </c>
      <c r="E28" s="2" t="s">
        <v>38</v>
      </c>
      <c r="F28" s="2">
        <v>1939227</v>
      </c>
      <c r="G28" s="2">
        <v>204.5</v>
      </c>
      <c r="H28" s="2">
        <v>50</v>
      </c>
      <c r="I28" s="2">
        <f>G28/340*100</f>
        <v>60.147058823529406</v>
      </c>
      <c r="J28" s="2">
        <v>2</v>
      </c>
      <c r="K28" s="2" t="s">
        <v>31</v>
      </c>
    </row>
    <row r="29" spans="1:11" x14ac:dyDescent="0.35">
      <c r="A29" s="2" t="s">
        <v>53</v>
      </c>
      <c r="B29" s="2">
        <v>118</v>
      </c>
      <c r="C29" s="2" t="s">
        <v>43</v>
      </c>
      <c r="D29" s="2">
        <v>51160</v>
      </c>
      <c r="E29" s="2" t="s">
        <v>44</v>
      </c>
      <c r="F29" s="2">
        <v>1936644</v>
      </c>
      <c r="G29" s="2">
        <v>199.5</v>
      </c>
      <c r="H29" s="2">
        <v>48</v>
      </c>
      <c r="I29" s="2">
        <f>G29/340*100</f>
        <v>58.676470588235297</v>
      </c>
      <c r="J29" s="2">
        <v>3</v>
      </c>
      <c r="K29" s="11" t="s">
        <v>31</v>
      </c>
    </row>
    <row r="30" spans="1:11" x14ac:dyDescent="0.35">
      <c r="A30" s="14" t="s">
        <v>56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x14ac:dyDescent="0.35">
      <c r="A31" s="1" t="s">
        <v>0</v>
      </c>
      <c r="B31" s="1" t="s">
        <v>1</v>
      </c>
      <c r="C31" s="1" t="s">
        <v>2</v>
      </c>
      <c r="D31" s="1" t="s">
        <v>3</v>
      </c>
      <c r="E31" s="1" t="s">
        <v>4</v>
      </c>
      <c r="F31" s="1" t="s">
        <v>5</v>
      </c>
      <c r="G31" s="1"/>
      <c r="H31" s="1"/>
      <c r="I31" s="1"/>
      <c r="J31" s="1"/>
      <c r="K31" s="1" t="s">
        <v>6</v>
      </c>
    </row>
    <row r="32" spans="1:11" x14ac:dyDescent="0.35">
      <c r="A32" s="2" t="s">
        <v>57</v>
      </c>
      <c r="B32" s="2">
        <v>120</v>
      </c>
      <c r="C32" s="2" t="s">
        <v>61</v>
      </c>
      <c r="D32" s="2">
        <v>36412</v>
      </c>
      <c r="E32" s="2" t="s">
        <v>62</v>
      </c>
      <c r="F32" s="2">
        <v>1938377</v>
      </c>
      <c r="G32" s="2">
        <v>198</v>
      </c>
      <c r="H32" s="2">
        <v>55</v>
      </c>
      <c r="I32" s="2">
        <f>G32/290*100</f>
        <v>68.275862068965523</v>
      </c>
      <c r="J32" s="2">
        <v>1</v>
      </c>
      <c r="K32" s="2" t="s">
        <v>63</v>
      </c>
    </row>
    <row r="33" spans="1:11" x14ac:dyDescent="0.35">
      <c r="A33" s="2" t="s">
        <v>60</v>
      </c>
      <c r="B33" s="2">
        <v>114</v>
      </c>
      <c r="C33" s="2" t="s">
        <v>65</v>
      </c>
      <c r="D33" s="2">
        <v>4677</v>
      </c>
      <c r="E33" s="2" t="s">
        <v>66</v>
      </c>
      <c r="F33" s="2">
        <v>1830874</v>
      </c>
      <c r="G33" s="2">
        <v>178.5</v>
      </c>
      <c r="H33" s="2">
        <v>50</v>
      </c>
      <c r="I33" s="2">
        <f>G33/290*100</f>
        <v>61.551724137931032</v>
      </c>
      <c r="J33" s="2">
        <v>1</v>
      </c>
      <c r="K33" s="2" t="s">
        <v>31</v>
      </c>
    </row>
    <row r="34" spans="1:11" x14ac:dyDescent="0.35">
      <c r="A34" s="2" t="s">
        <v>64</v>
      </c>
      <c r="B34" s="2">
        <v>100</v>
      </c>
      <c r="C34" s="2" t="s">
        <v>58</v>
      </c>
      <c r="D34" s="2">
        <v>1917221</v>
      </c>
      <c r="E34" s="2" t="s">
        <v>59</v>
      </c>
      <c r="F34" s="2">
        <v>1834165</v>
      </c>
      <c r="G34" s="2">
        <v>160.5</v>
      </c>
      <c r="H34" s="2">
        <v>50</v>
      </c>
      <c r="I34" s="2">
        <f>G34/290*100</f>
        <v>55.344827586206904</v>
      </c>
      <c r="J34" s="2">
        <v>2</v>
      </c>
      <c r="K34" s="2" t="s">
        <v>31</v>
      </c>
    </row>
    <row r="35" spans="1:11" x14ac:dyDescent="0.35">
      <c r="A35" s="14" t="s">
        <v>67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1:11" x14ac:dyDescent="0.35">
      <c r="A36" s="1" t="s">
        <v>0</v>
      </c>
      <c r="B36" s="1" t="s">
        <v>1</v>
      </c>
      <c r="C36" s="1" t="s">
        <v>2</v>
      </c>
      <c r="D36" s="1" t="s">
        <v>3</v>
      </c>
      <c r="E36" s="1" t="s">
        <v>4</v>
      </c>
      <c r="F36" s="1" t="s">
        <v>5</v>
      </c>
      <c r="G36" s="1"/>
      <c r="H36" s="1"/>
      <c r="I36" s="1"/>
      <c r="J36" s="1"/>
      <c r="K36" s="1" t="s">
        <v>6</v>
      </c>
    </row>
    <row r="37" spans="1:11" x14ac:dyDescent="0.35">
      <c r="A37" s="2" t="s">
        <v>68</v>
      </c>
      <c r="B37" s="2">
        <v>100</v>
      </c>
      <c r="C37" s="2" t="s">
        <v>58</v>
      </c>
      <c r="D37" s="2">
        <v>1917221</v>
      </c>
      <c r="E37" s="2" t="s">
        <v>59</v>
      </c>
      <c r="F37" s="2">
        <v>1834165</v>
      </c>
      <c r="G37" s="2">
        <v>197.5</v>
      </c>
      <c r="H37" s="2">
        <v>51</v>
      </c>
      <c r="I37" s="2">
        <f>G37/340*100</f>
        <v>58.088235294117652</v>
      </c>
      <c r="J37" s="2">
        <v>1</v>
      </c>
      <c r="K37" s="2" t="s">
        <v>31</v>
      </c>
    </row>
    <row r="38" spans="1:11" x14ac:dyDescent="0.35">
      <c r="A38" s="2" t="s">
        <v>69</v>
      </c>
      <c r="B38" s="2">
        <v>120</v>
      </c>
      <c r="C38" s="2" t="s">
        <v>61</v>
      </c>
      <c r="D38" s="2">
        <v>36412</v>
      </c>
      <c r="E38" s="2" t="s">
        <v>62</v>
      </c>
      <c r="F38" s="2">
        <v>1938377</v>
      </c>
      <c r="G38" s="2">
        <v>228.5</v>
      </c>
      <c r="H38" s="2">
        <v>55</v>
      </c>
      <c r="I38" s="2">
        <f t="shared" ref="I38:I39" si="0">G38/340*100</f>
        <v>67.205882352941188</v>
      </c>
      <c r="J38" s="2">
        <v>1</v>
      </c>
      <c r="K38" s="2" t="s">
        <v>63</v>
      </c>
    </row>
    <row r="39" spans="1:11" x14ac:dyDescent="0.35">
      <c r="A39" s="4">
        <v>0.59305555555555556</v>
      </c>
      <c r="B39" s="5">
        <v>99</v>
      </c>
      <c r="C39" s="5" t="s">
        <v>99</v>
      </c>
      <c r="D39" s="5"/>
      <c r="E39" s="5" t="s">
        <v>98</v>
      </c>
      <c r="F39" s="5"/>
      <c r="G39" s="5">
        <v>205.5</v>
      </c>
      <c r="H39" s="5">
        <v>50</v>
      </c>
      <c r="I39" s="2">
        <f t="shared" si="0"/>
        <v>60.441176470588232</v>
      </c>
      <c r="J39" s="5">
        <v>1</v>
      </c>
      <c r="K39" s="5" t="s">
        <v>11</v>
      </c>
    </row>
    <row r="40" spans="1:11" x14ac:dyDescent="0.35">
      <c r="A40" s="15" t="s">
        <v>70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1:11" x14ac:dyDescent="0.35">
      <c r="A41" s="6" t="s">
        <v>0</v>
      </c>
      <c r="B41" s="6" t="s">
        <v>1</v>
      </c>
      <c r="C41" s="6" t="s">
        <v>2</v>
      </c>
      <c r="D41" s="6" t="s">
        <v>3</v>
      </c>
      <c r="E41" s="6" t="s">
        <v>4</v>
      </c>
      <c r="F41" s="6" t="s">
        <v>5</v>
      </c>
      <c r="G41" s="6"/>
      <c r="H41" s="6"/>
      <c r="I41" s="6"/>
      <c r="J41" s="6"/>
      <c r="K41" s="6" t="s">
        <v>6</v>
      </c>
    </row>
    <row r="42" spans="1:11" x14ac:dyDescent="0.35">
      <c r="A42" s="4">
        <v>0.59930555555555554</v>
      </c>
      <c r="B42" s="5">
        <v>112</v>
      </c>
      <c r="C42" s="5" t="s">
        <v>71</v>
      </c>
      <c r="D42" s="5">
        <v>1611715</v>
      </c>
      <c r="E42" s="5" t="s">
        <v>72</v>
      </c>
      <c r="F42" s="5">
        <v>1733816</v>
      </c>
      <c r="G42" s="5">
        <v>222</v>
      </c>
      <c r="H42" s="5">
        <v>37.5</v>
      </c>
      <c r="I42" s="12">
        <v>0.6</v>
      </c>
      <c r="J42" s="5"/>
      <c r="K42" s="5" t="s">
        <v>11</v>
      </c>
    </row>
    <row r="43" spans="1:11" x14ac:dyDescent="0.35">
      <c r="A43" s="14" t="s">
        <v>73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1:11" x14ac:dyDescent="0.35">
      <c r="A44" s="1" t="s">
        <v>0</v>
      </c>
      <c r="B44" s="1" t="s">
        <v>1</v>
      </c>
      <c r="C44" s="1" t="s">
        <v>2</v>
      </c>
      <c r="D44" s="1" t="s">
        <v>3</v>
      </c>
      <c r="E44" s="1" t="s">
        <v>4</v>
      </c>
      <c r="F44" s="1" t="s">
        <v>5</v>
      </c>
      <c r="G44" s="1"/>
      <c r="H44" s="1"/>
      <c r="I44" s="1"/>
      <c r="J44" s="1"/>
      <c r="K44" s="1" t="s">
        <v>6</v>
      </c>
    </row>
    <row r="45" spans="1:11" x14ac:dyDescent="0.35">
      <c r="A45" s="3">
        <v>0.60416666666666663</v>
      </c>
      <c r="B45" s="2">
        <v>115</v>
      </c>
      <c r="C45" s="2" t="s">
        <v>65</v>
      </c>
      <c r="D45" s="2">
        <v>4677</v>
      </c>
      <c r="E45" s="2" t="s">
        <v>74</v>
      </c>
      <c r="F45" s="2">
        <v>37972</v>
      </c>
      <c r="G45" s="2">
        <v>237</v>
      </c>
      <c r="H45" s="2">
        <v>51</v>
      </c>
      <c r="I45" s="2">
        <v>62.36</v>
      </c>
      <c r="J45" s="2"/>
      <c r="K45" s="2" t="s">
        <v>31</v>
      </c>
    </row>
    <row r="46" spans="1:11" x14ac:dyDescent="0.35">
      <c r="A46" s="14" t="s">
        <v>75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</row>
    <row r="47" spans="1:11" x14ac:dyDescent="0.35">
      <c r="A47" s="1" t="s">
        <v>0</v>
      </c>
      <c r="B47" s="1" t="s">
        <v>1</v>
      </c>
      <c r="C47" s="1" t="s">
        <v>2</v>
      </c>
      <c r="D47" s="1" t="s">
        <v>3</v>
      </c>
      <c r="E47" s="1" t="s">
        <v>4</v>
      </c>
      <c r="F47" s="1" t="s">
        <v>5</v>
      </c>
      <c r="G47" s="1"/>
      <c r="H47" s="1"/>
      <c r="I47" s="1"/>
      <c r="J47" s="1"/>
      <c r="K47" s="1" t="s">
        <v>6</v>
      </c>
    </row>
    <row r="48" spans="1:11" x14ac:dyDescent="0.35">
      <c r="A48" s="2" t="s">
        <v>76</v>
      </c>
      <c r="B48" s="2">
        <v>108</v>
      </c>
      <c r="C48" s="2" t="s">
        <v>77</v>
      </c>
      <c r="D48" s="2">
        <v>123456</v>
      </c>
      <c r="E48" s="2" t="s">
        <v>78</v>
      </c>
      <c r="F48" s="2">
        <v>1731629</v>
      </c>
      <c r="G48" s="2">
        <v>114</v>
      </c>
      <c r="H48" s="2"/>
      <c r="I48" s="2">
        <v>63.33</v>
      </c>
      <c r="J48" s="2">
        <v>2</v>
      </c>
      <c r="K48" s="2" t="s">
        <v>11</v>
      </c>
    </row>
    <row r="49" spans="1:11" x14ac:dyDescent="0.35">
      <c r="A49" s="2" t="s">
        <v>79</v>
      </c>
      <c r="B49" s="2">
        <v>106</v>
      </c>
      <c r="C49" s="2" t="s">
        <v>80</v>
      </c>
      <c r="D49" s="2">
        <v>239585</v>
      </c>
      <c r="E49" s="2" t="s">
        <v>81</v>
      </c>
      <c r="F49" s="2">
        <v>49188</v>
      </c>
      <c r="G49" s="2">
        <v>120.5</v>
      </c>
      <c r="H49" s="2"/>
      <c r="I49" s="2">
        <v>66.94</v>
      </c>
      <c r="J49" s="2">
        <v>1</v>
      </c>
      <c r="K49" s="2" t="s">
        <v>63</v>
      </c>
    </row>
    <row r="50" spans="1:11" x14ac:dyDescent="0.35">
      <c r="A50" s="2" t="s">
        <v>82</v>
      </c>
      <c r="B50" s="2">
        <v>111</v>
      </c>
      <c r="C50" s="2" t="s">
        <v>83</v>
      </c>
      <c r="D50" s="2">
        <v>1920305</v>
      </c>
      <c r="E50" s="2" t="s">
        <v>84</v>
      </c>
      <c r="F50" s="2">
        <v>1942766</v>
      </c>
      <c r="G50" s="2">
        <v>114.5</v>
      </c>
      <c r="H50" s="2"/>
      <c r="I50" s="2">
        <v>63.61</v>
      </c>
      <c r="J50" s="2">
        <v>1</v>
      </c>
      <c r="K50" s="2" t="s">
        <v>11</v>
      </c>
    </row>
    <row r="51" spans="1:11" x14ac:dyDescent="0.35">
      <c r="A51" s="14" t="s">
        <v>85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x14ac:dyDescent="0.35">
      <c r="A52" s="1" t="s">
        <v>0</v>
      </c>
      <c r="B52" s="1" t="s">
        <v>1</v>
      </c>
      <c r="C52" s="1" t="s">
        <v>2</v>
      </c>
      <c r="D52" s="1" t="s">
        <v>3</v>
      </c>
      <c r="E52" s="1" t="s">
        <v>4</v>
      </c>
      <c r="F52" s="1" t="s">
        <v>5</v>
      </c>
      <c r="G52" s="1"/>
      <c r="H52" s="1"/>
      <c r="I52" s="1"/>
      <c r="J52" s="1"/>
      <c r="K52" s="1" t="s">
        <v>6</v>
      </c>
    </row>
    <row r="53" spans="1:11" x14ac:dyDescent="0.35">
      <c r="A53" s="2" t="s">
        <v>86</v>
      </c>
      <c r="B53" s="2">
        <v>110</v>
      </c>
      <c r="C53" s="2" t="s">
        <v>54</v>
      </c>
      <c r="D53" s="2">
        <v>1411446</v>
      </c>
      <c r="E53" s="2" t="s">
        <v>55</v>
      </c>
      <c r="F53" s="2">
        <v>1933608</v>
      </c>
      <c r="G53" s="2">
        <v>178.5</v>
      </c>
      <c r="H53" s="2"/>
      <c r="I53" s="2">
        <v>68.650000000000006</v>
      </c>
      <c r="J53" s="2">
        <v>1</v>
      </c>
      <c r="K53" s="2" t="s">
        <v>31</v>
      </c>
    </row>
    <row r="54" spans="1:11" x14ac:dyDescent="0.35">
      <c r="A54" s="2" t="s">
        <v>87</v>
      </c>
      <c r="B54" s="2">
        <v>117</v>
      </c>
      <c r="C54" s="2" t="s">
        <v>88</v>
      </c>
      <c r="D54" s="2">
        <v>1611578</v>
      </c>
      <c r="E54" s="2" t="s">
        <v>89</v>
      </c>
      <c r="F54" s="2">
        <v>1833139</v>
      </c>
      <c r="G54" s="2">
        <v>169.5</v>
      </c>
      <c r="H54" s="2"/>
      <c r="I54" s="2">
        <v>65.19</v>
      </c>
      <c r="J54" s="2">
        <v>1</v>
      </c>
      <c r="K54" s="2" t="s">
        <v>11</v>
      </c>
    </row>
    <row r="55" spans="1:11" x14ac:dyDescent="0.35">
      <c r="A55" s="2" t="s">
        <v>90</v>
      </c>
      <c r="B55" s="2">
        <v>106</v>
      </c>
      <c r="C55" s="2" t="s">
        <v>80</v>
      </c>
      <c r="D55" s="2">
        <v>239585</v>
      </c>
      <c r="E55" s="2" t="s">
        <v>81</v>
      </c>
      <c r="F55" s="2">
        <v>49188</v>
      </c>
      <c r="G55" s="2">
        <v>172.5</v>
      </c>
      <c r="H55" s="2"/>
      <c r="I55" s="2">
        <v>66.34</v>
      </c>
      <c r="J55" s="2">
        <v>2</v>
      </c>
      <c r="K55" s="2" t="s">
        <v>31</v>
      </c>
    </row>
    <row r="56" spans="1:11" x14ac:dyDescent="0.35">
      <c r="A56" s="14" t="s">
        <v>91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</row>
    <row r="57" spans="1:11" x14ac:dyDescent="0.35">
      <c r="A57" s="1" t="s">
        <v>0</v>
      </c>
      <c r="B57" s="1" t="s">
        <v>1</v>
      </c>
      <c r="C57" s="1" t="s">
        <v>2</v>
      </c>
      <c r="D57" s="1" t="s">
        <v>3</v>
      </c>
      <c r="E57" s="1" t="s">
        <v>4</v>
      </c>
      <c r="F57" s="1" t="s">
        <v>5</v>
      </c>
      <c r="G57" s="1"/>
      <c r="H57" s="1"/>
      <c r="I57" s="1"/>
      <c r="J57" s="1"/>
      <c r="K57" s="1" t="s">
        <v>6</v>
      </c>
    </row>
    <row r="58" spans="1:11" x14ac:dyDescent="0.35">
      <c r="A58" s="2" t="s">
        <v>92</v>
      </c>
      <c r="B58" s="2">
        <v>109</v>
      </c>
      <c r="C58" s="2" t="s">
        <v>93</v>
      </c>
      <c r="D58" s="2">
        <v>402568</v>
      </c>
      <c r="E58" s="2" t="s">
        <v>94</v>
      </c>
      <c r="F58" s="2">
        <v>1535736</v>
      </c>
      <c r="G58" s="2">
        <v>205.5</v>
      </c>
      <c r="H58" s="2"/>
      <c r="I58" s="2">
        <v>68.5</v>
      </c>
      <c r="J58" s="2">
        <v>1</v>
      </c>
      <c r="K58" s="2" t="s">
        <v>11</v>
      </c>
    </row>
    <row r="59" spans="1:11" x14ac:dyDescent="0.35">
      <c r="A59" s="2" t="s">
        <v>95</v>
      </c>
      <c r="B59" s="2">
        <v>103</v>
      </c>
      <c r="C59" s="2" t="s">
        <v>96</v>
      </c>
      <c r="D59" s="2">
        <v>114782</v>
      </c>
      <c r="E59" s="2" t="s">
        <v>97</v>
      </c>
      <c r="F59" s="2">
        <v>18331133</v>
      </c>
      <c r="G59" s="2">
        <v>184</v>
      </c>
      <c r="H59" s="2"/>
      <c r="I59" s="2">
        <v>61.33</v>
      </c>
      <c r="J59" s="2">
        <v>2</v>
      </c>
      <c r="K59" s="2" t="s">
        <v>11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32:K34">
    <sortCondition descending="1" ref="I32:I34"/>
  </sortState>
  <mergeCells count="12">
    <mergeCell ref="A23:K23"/>
    <mergeCell ref="A30:K30"/>
    <mergeCell ref="A12:K12"/>
    <mergeCell ref="A16:K16"/>
    <mergeCell ref="A1:K1"/>
    <mergeCell ref="A8:K8"/>
    <mergeCell ref="A56:K56"/>
    <mergeCell ref="A43:K43"/>
    <mergeCell ref="A46:K46"/>
    <mergeCell ref="A51:K51"/>
    <mergeCell ref="A35:K35"/>
    <mergeCell ref="A40:K40"/>
  </mergeCells>
  <phoneticPr fontId="2" type="noConversion"/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B17D2-8DAD-46B1-A1EF-95DE6762B33E}">
  <dimension ref="A1:AO42"/>
  <sheetViews>
    <sheetView topLeftCell="AD11" workbookViewId="0">
      <selection activeCell="AN24" sqref="AN24:AO24"/>
    </sheetView>
  </sheetViews>
  <sheetFormatPr defaultRowHeight="14.5" x14ac:dyDescent="0.35"/>
  <sheetData>
    <row r="1" spans="1:41" x14ac:dyDescent="0.35">
      <c r="A1">
        <v>116</v>
      </c>
      <c r="B1">
        <v>121</v>
      </c>
      <c r="C1">
        <v>113</v>
      </c>
      <c r="D1">
        <v>121</v>
      </c>
      <c r="E1">
        <v>105</v>
      </c>
      <c r="G1">
        <v>102</v>
      </c>
      <c r="H1">
        <v>104</v>
      </c>
      <c r="J1">
        <v>40</v>
      </c>
      <c r="K1">
        <v>101</v>
      </c>
      <c r="L1">
        <v>107</v>
      </c>
      <c r="M1">
        <v>122</v>
      </c>
      <c r="O1">
        <v>107</v>
      </c>
      <c r="P1">
        <v>101</v>
      </c>
      <c r="Q1">
        <v>118</v>
      </c>
      <c r="R1">
        <v>122</v>
      </c>
      <c r="S1">
        <v>110</v>
      </c>
      <c r="U1">
        <v>100</v>
      </c>
      <c r="V1">
        <v>114</v>
      </c>
      <c r="Y1">
        <v>120</v>
      </c>
      <c r="Z1">
        <v>100</v>
      </c>
      <c r="AA1">
        <v>120</v>
      </c>
      <c r="AB1">
        <v>99</v>
      </c>
      <c r="AD1">
        <v>112</v>
      </c>
      <c r="AE1">
        <v>115</v>
      </c>
      <c r="AF1">
        <v>106</v>
      </c>
      <c r="AG1">
        <v>108</v>
      </c>
      <c r="AH1">
        <v>111</v>
      </c>
      <c r="AJ1">
        <v>110</v>
      </c>
      <c r="AK1">
        <v>106</v>
      </c>
      <c r="AL1">
        <v>117</v>
      </c>
      <c r="AN1">
        <v>103</v>
      </c>
      <c r="AO1">
        <v>109</v>
      </c>
    </row>
    <row r="2" spans="1:41" x14ac:dyDescent="0.35">
      <c r="A2">
        <v>6.5</v>
      </c>
      <c r="B2">
        <v>7.5</v>
      </c>
      <c r="C2">
        <v>7</v>
      </c>
      <c r="D2">
        <v>7.5</v>
      </c>
      <c r="E2">
        <v>8.5</v>
      </c>
      <c r="G2">
        <v>6.5</v>
      </c>
      <c r="H2">
        <v>7</v>
      </c>
      <c r="J2">
        <v>7</v>
      </c>
      <c r="K2">
        <v>6</v>
      </c>
      <c r="L2">
        <v>6.5</v>
      </c>
      <c r="M2">
        <v>5.5</v>
      </c>
      <c r="O2">
        <v>7</v>
      </c>
      <c r="P2">
        <v>6.5</v>
      </c>
      <c r="Q2">
        <v>6</v>
      </c>
      <c r="R2">
        <v>6.5</v>
      </c>
      <c r="S2">
        <v>6.5</v>
      </c>
      <c r="U2">
        <v>5.5</v>
      </c>
      <c r="V2">
        <v>7</v>
      </c>
      <c r="Y2">
        <v>7</v>
      </c>
      <c r="Z2">
        <v>5.5</v>
      </c>
      <c r="AA2">
        <v>7</v>
      </c>
      <c r="AB2">
        <v>7</v>
      </c>
      <c r="AD2">
        <v>6</v>
      </c>
      <c r="AE2">
        <v>6</v>
      </c>
      <c r="AF2">
        <v>7</v>
      </c>
      <c r="AG2">
        <v>5</v>
      </c>
      <c r="AH2">
        <v>6</v>
      </c>
      <c r="AJ2">
        <v>6.5</v>
      </c>
      <c r="AK2">
        <v>7</v>
      </c>
      <c r="AL2">
        <v>7</v>
      </c>
      <c r="AN2">
        <v>5</v>
      </c>
      <c r="AO2">
        <v>6</v>
      </c>
    </row>
    <row r="3" spans="1:41" x14ac:dyDescent="0.35">
      <c r="A3">
        <v>7</v>
      </c>
      <c r="B3">
        <v>5</v>
      </c>
      <c r="C3">
        <v>7</v>
      </c>
      <c r="D3">
        <v>7.5</v>
      </c>
      <c r="E3">
        <v>7.5</v>
      </c>
      <c r="G3">
        <v>4</v>
      </c>
      <c r="H3">
        <v>6.5</v>
      </c>
      <c r="J3">
        <v>6.5</v>
      </c>
      <c r="K3">
        <v>6.5</v>
      </c>
      <c r="L3">
        <v>7</v>
      </c>
      <c r="M3">
        <v>5</v>
      </c>
      <c r="O3">
        <v>6.5</v>
      </c>
      <c r="P3">
        <v>5.5</v>
      </c>
      <c r="Q3">
        <v>6</v>
      </c>
      <c r="R3">
        <v>4</v>
      </c>
      <c r="S3">
        <v>6</v>
      </c>
      <c r="U3">
        <v>6</v>
      </c>
      <c r="V3">
        <v>6</v>
      </c>
      <c r="Y3">
        <v>6.5</v>
      </c>
      <c r="Z3">
        <v>5.5</v>
      </c>
      <c r="AA3">
        <v>7</v>
      </c>
      <c r="AB3">
        <v>6</v>
      </c>
      <c r="AD3">
        <v>6.5</v>
      </c>
      <c r="AE3">
        <v>6.5</v>
      </c>
      <c r="AF3">
        <v>8</v>
      </c>
      <c r="AG3">
        <v>6</v>
      </c>
      <c r="AH3">
        <v>6</v>
      </c>
      <c r="AJ3">
        <v>7.5</v>
      </c>
      <c r="AK3">
        <v>7.5</v>
      </c>
      <c r="AL3">
        <v>6</v>
      </c>
      <c r="AN3">
        <v>6</v>
      </c>
      <c r="AO3">
        <v>6</v>
      </c>
    </row>
    <row r="4" spans="1:41" x14ac:dyDescent="0.35">
      <c r="A4">
        <v>6.5</v>
      </c>
      <c r="B4">
        <v>7</v>
      </c>
      <c r="C4">
        <v>6.5</v>
      </c>
      <c r="D4">
        <v>6.5</v>
      </c>
      <c r="E4">
        <v>6.5</v>
      </c>
      <c r="G4">
        <v>6.5</v>
      </c>
      <c r="H4">
        <v>7</v>
      </c>
      <c r="J4">
        <v>6.5</v>
      </c>
      <c r="K4">
        <v>5</v>
      </c>
      <c r="L4">
        <v>7</v>
      </c>
      <c r="M4">
        <v>5</v>
      </c>
      <c r="O4">
        <v>7</v>
      </c>
      <c r="P4">
        <v>6</v>
      </c>
      <c r="Q4">
        <v>6</v>
      </c>
      <c r="R4">
        <v>7</v>
      </c>
      <c r="S4">
        <v>6.5</v>
      </c>
      <c r="U4">
        <v>6</v>
      </c>
      <c r="V4">
        <v>6.5</v>
      </c>
      <c r="Y4">
        <v>6</v>
      </c>
      <c r="Z4">
        <v>6.5</v>
      </c>
      <c r="AA4">
        <v>7</v>
      </c>
      <c r="AB4">
        <v>5.5</v>
      </c>
      <c r="AD4">
        <v>6.5</v>
      </c>
      <c r="AE4">
        <v>7</v>
      </c>
      <c r="AF4">
        <v>7.5</v>
      </c>
      <c r="AG4">
        <v>6</v>
      </c>
      <c r="AH4">
        <v>5.5</v>
      </c>
      <c r="AJ4">
        <v>7</v>
      </c>
      <c r="AK4">
        <v>6</v>
      </c>
      <c r="AL4">
        <v>6.5</v>
      </c>
      <c r="AN4">
        <v>6.5</v>
      </c>
      <c r="AO4">
        <v>7</v>
      </c>
    </row>
    <row r="5" spans="1:41" x14ac:dyDescent="0.35">
      <c r="A5">
        <v>6</v>
      </c>
      <c r="B5">
        <v>6.5</v>
      </c>
      <c r="C5">
        <v>6.5</v>
      </c>
      <c r="D5">
        <v>7.5</v>
      </c>
      <c r="E5">
        <v>7.5</v>
      </c>
      <c r="G5">
        <v>7</v>
      </c>
      <c r="H5">
        <v>7</v>
      </c>
      <c r="J5">
        <v>6</v>
      </c>
      <c r="K5">
        <v>5.5</v>
      </c>
      <c r="L5">
        <v>6</v>
      </c>
      <c r="M5">
        <v>4</v>
      </c>
      <c r="O5">
        <v>6.5</v>
      </c>
      <c r="P5">
        <v>5.5</v>
      </c>
      <c r="Q5">
        <v>6</v>
      </c>
      <c r="R5">
        <v>7</v>
      </c>
      <c r="S5">
        <v>5.5</v>
      </c>
      <c r="U5">
        <v>6.5</v>
      </c>
      <c r="V5">
        <v>6.5</v>
      </c>
      <c r="Y5">
        <v>7</v>
      </c>
      <c r="Z5">
        <v>5.5</v>
      </c>
      <c r="AA5">
        <v>7</v>
      </c>
      <c r="AB5">
        <v>6</v>
      </c>
      <c r="AD5">
        <v>13</v>
      </c>
      <c r="AE5">
        <v>6</v>
      </c>
      <c r="AF5">
        <v>6.5</v>
      </c>
      <c r="AG5">
        <v>7</v>
      </c>
      <c r="AH5">
        <v>6.5</v>
      </c>
      <c r="AJ5">
        <v>7</v>
      </c>
      <c r="AK5">
        <v>7</v>
      </c>
      <c r="AL5">
        <v>6</v>
      </c>
      <c r="AN5">
        <v>5.5</v>
      </c>
      <c r="AO5">
        <v>6.5</v>
      </c>
    </row>
    <row r="6" spans="1:41" x14ac:dyDescent="0.35">
      <c r="A6">
        <v>6.5</v>
      </c>
      <c r="B6">
        <v>7.5</v>
      </c>
      <c r="C6">
        <v>4</v>
      </c>
      <c r="D6">
        <v>6.5</v>
      </c>
      <c r="E6">
        <v>6.5</v>
      </c>
      <c r="G6">
        <v>6.5</v>
      </c>
      <c r="H6">
        <v>7.5</v>
      </c>
      <c r="J6">
        <v>6.5</v>
      </c>
      <c r="K6">
        <v>6</v>
      </c>
      <c r="L6">
        <v>7</v>
      </c>
      <c r="M6">
        <v>5</v>
      </c>
      <c r="O6">
        <v>7</v>
      </c>
      <c r="P6">
        <v>6</v>
      </c>
      <c r="Q6">
        <v>5</v>
      </c>
      <c r="R6">
        <v>7</v>
      </c>
      <c r="S6">
        <v>6.5</v>
      </c>
      <c r="U6">
        <v>4</v>
      </c>
      <c r="V6">
        <v>4</v>
      </c>
      <c r="Y6">
        <v>7</v>
      </c>
      <c r="Z6">
        <v>5.5</v>
      </c>
      <c r="AA6">
        <v>6</v>
      </c>
      <c r="AB6">
        <v>6</v>
      </c>
      <c r="AD6">
        <v>5</v>
      </c>
      <c r="AE6">
        <v>6</v>
      </c>
      <c r="AF6">
        <v>7</v>
      </c>
      <c r="AG6">
        <v>6</v>
      </c>
      <c r="AH6">
        <v>6</v>
      </c>
      <c r="AJ6">
        <v>7</v>
      </c>
      <c r="AK6">
        <v>7</v>
      </c>
      <c r="AL6">
        <v>6</v>
      </c>
      <c r="AN6">
        <v>6</v>
      </c>
      <c r="AO6">
        <v>7</v>
      </c>
    </row>
    <row r="7" spans="1:41" x14ac:dyDescent="0.35">
      <c r="A7">
        <v>7.5</v>
      </c>
      <c r="B7">
        <v>7.5</v>
      </c>
      <c r="C7">
        <v>7</v>
      </c>
      <c r="D7">
        <v>6.5</v>
      </c>
      <c r="E7">
        <v>6</v>
      </c>
      <c r="G7">
        <v>7</v>
      </c>
      <c r="H7">
        <v>7</v>
      </c>
      <c r="J7">
        <v>6</v>
      </c>
      <c r="K7">
        <v>6</v>
      </c>
      <c r="L7">
        <v>6.5</v>
      </c>
      <c r="M7">
        <v>6</v>
      </c>
      <c r="O7">
        <v>7</v>
      </c>
      <c r="P7">
        <v>6</v>
      </c>
      <c r="Q7">
        <v>6</v>
      </c>
      <c r="R7">
        <v>7</v>
      </c>
      <c r="S7">
        <v>6</v>
      </c>
      <c r="U7">
        <v>6</v>
      </c>
      <c r="V7">
        <v>6</v>
      </c>
      <c r="Y7">
        <v>7</v>
      </c>
      <c r="Z7">
        <v>5.5</v>
      </c>
      <c r="AA7">
        <v>6.5</v>
      </c>
      <c r="AB7">
        <v>4</v>
      </c>
      <c r="AD7">
        <v>6</v>
      </c>
      <c r="AE7">
        <v>5.5</v>
      </c>
      <c r="AF7">
        <v>6.5</v>
      </c>
      <c r="AG7">
        <v>5</v>
      </c>
      <c r="AH7">
        <v>6.5</v>
      </c>
      <c r="AJ7">
        <v>6.5</v>
      </c>
      <c r="AK7">
        <v>7</v>
      </c>
      <c r="AL7">
        <v>6.5</v>
      </c>
      <c r="AN7">
        <v>6.5</v>
      </c>
      <c r="AO7">
        <v>7</v>
      </c>
    </row>
    <row r="8" spans="1:41" x14ac:dyDescent="0.35">
      <c r="A8">
        <v>7.5</v>
      </c>
      <c r="B8">
        <v>7.5</v>
      </c>
      <c r="C8">
        <v>6.4</v>
      </c>
      <c r="D8">
        <v>7.5</v>
      </c>
      <c r="E8">
        <v>7.5</v>
      </c>
      <c r="G8">
        <v>7</v>
      </c>
      <c r="H8">
        <v>7.5</v>
      </c>
      <c r="J8">
        <v>6</v>
      </c>
      <c r="K8">
        <v>6.5</v>
      </c>
      <c r="L8">
        <v>6</v>
      </c>
      <c r="M8">
        <v>6</v>
      </c>
      <c r="O8">
        <v>6.5</v>
      </c>
      <c r="P8">
        <v>6</v>
      </c>
      <c r="Q8">
        <v>6</v>
      </c>
      <c r="R8">
        <v>7</v>
      </c>
      <c r="S8">
        <v>4</v>
      </c>
      <c r="U8">
        <v>6</v>
      </c>
      <c r="V8">
        <v>6</v>
      </c>
      <c r="Y8">
        <v>6.5</v>
      </c>
      <c r="Z8">
        <v>7</v>
      </c>
      <c r="AA8">
        <v>6.5</v>
      </c>
      <c r="AB8">
        <v>7</v>
      </c>
      <c r="AD8">
        <v>7</v>
      </c>
      <c r="AE8">
        <v>6</v>
      </c>
      <c r="AF8">
        <v>6</v>
      </c>
      <c r="AG8">
        <v>6.5</v>
      </c>
      <c r="AH8">
        <v>6.5</v>
      </c>
      <c r="AJ8">
        <v>7</v>
      </c>
      <c r="AK8">
        <v>7</v>
      </c>
      <c r="AL8">
        <v>6.5</v>
      </c>
      <c r="AN8">
        <v>6</v>
      </c>
      <c r="AO8">
        <v>7</v>
      </c>
    </row>
    <row r="9" spans="1:41" x14ac:dyDescent="0.35">
      <c r="A9">
        <v>7.5</v>
      </c>
      <c r="B9">
        <v>7.5</v>
      </c>
      <c r="C9">
        <v>7</v>
      </c>
      <c r="D9">
        <v>5.5</v>
      </c>
      <c r="E9">
        <v>6.5</v>
      </c>
      <c r="G9">
        <v>7.5</v>
      </c>
      <c r="H9">
        <v>7.5</v>
      </c>
      <c r="J9">
        <v>5</v>
      </c>
      <c r="K9">
        <v>6.5</v>
      </c>
      <c r="L9">
        <v>6.5</v>
      </c>
      <c r="M9">
        <v>7</v>
      </c>
      <c r="O9">
        <v>6.5</v>
      </c>
      <c r="P9">
        <v>6</v>
      </c>
      <c r="Q9">
        <v>5.5</v>
      </c>
      <c r="R9">
        <v>6.5</v>
      </c>
      <c r="S9">
        <v>7</v>
      </c>
      <c r="U9">
        <v>6</v>
      </c>
      <c r="V9">
        <v>6</v>
      </c>
      <c r="Y9">
        <v>7</v>
      </c>
      <c r="Z9">
        <v>6</v>
      </c>
      <c r="AA9">
        <v>6.5</v>
      </c>
      <c r="AB9">
        <v>5.5</v>
      </c>
      <c r="AD9">
        <v>13</v>
      </c>
      <c r="AE9">
        <v>6</v>
      </c>
      <c r="AF9">
        <v>7</v>
      </c>
      <c r="AG9">
        <v>7</v>
      </c>
      <c r="AH9">
        <v>6.5</v>
      </c>
      <c r="AJ9">
        <v>6.5</v>
      </c>
      <c r="AK9">
        <v>6</v>
      </c>
      <c r="AL9">
        <v>6.5</v>
      </c>
      <c r="AN9">
        <v>6.5</v>
      </c>
      <c r="AO9">
        <v>7</v>
      </c>
    </row>
    <row r="10" spans="1:41" x14ac:dyDescent="0.35">
      <c r="A10">
        <v>13</v>
      </c>
      <c r="B10">
        <v>12</v>
      </c>
      <c r="C10">
        <v>13</v>
      </c>
      <c r="D10">
        <v>7</v>
      </c>
      <c r="E10">
        <v>7</v>
      </c>
      <c r="G10">
        <v>6</v>
      </c>
      <c r="H10">
        <v>7.5</v>
      </c>
      <c r="J10">
        <v>6.5</v>
      </c>
      <c r="K10">
        <v>6</v>
      </c>
      <c r="L10">
        <v>7</v>
      </c>
      <c r="M10">
        <v>6.5</v>
      </c>
      <c r="O10">
        <v>7</v>
      </c>
      <c r="P10">
        <v>6</v>
      </c>
      <c r="Q10">
        <v>6</v>
      </c>
      <c r="R10">
        <v>7</v>
      </c>
      <c r="S10">
        <v>7</v>
      </c>
      <c r="U10">
        <v>5.5</v>
      </c>
      <c r="V10">
        <v>5.5</v>
      </c>
      <c r="Y10">
        <v>6.5</v>
      </c>
      <c r="Z10">
        <v>5.5</v>
      </c>
      <c r="AA10">
        <v>6.5</v>
      </c>
      <c r="AB10">
        <v>6</v>
      </c>
      <c r="AD10">
        <v>7</v>
      </c>
      <c r="AE10">
        <v>6</v>
      </c>
      <c r="AF10">
        <v>6</v>
      </c>
      <c r="AG10">
        <v>7</v>
      </c>
      <c r="AH10">
        <v>5</v>
      </c>
      <c r="AJ10">
        <v>7</v>
      </c>
      <c r="AK10">
        <v>6</v>
      </c>
      <c r="AL10">
        <v>6.5</v>
      </c>
      <c r="AN10">
        <v>6.5</v>
      </c>
      <c r="AO10">
        <v>7</v>
      </c>
    </row>
    <row r="11" spans="1:41" x14ac:dyDescent="0.35">
      <c r="A11">
        <v>7</v>
      </c>
      <c r="B11">
        <v>7</v>
      </c>
      <c r="C11">
        <v>4</v>
      </c>
      <c r="D11">
        <v>13</v>
      </c>
      <c r="E11">
        <v>14</v>
      </c>
      <c r="G11">
        <v>6</v>
      </c>
      <c r="H11">
        <v>7</v>
      </c>
      <c r="J11">
        <v>14</v>
      </c>
      <c r="K11">
        <v>13</v>
      </c>
      <c r="L11">
        <v>15</v>
      </c>
      <c r="M11">
        <v>10</v>
      </c>
      <c r="O11">
        <v>7</v>
      </c>
      <c r="P11">
        <v>6</v>
      </c>
      <c r="Q11">
        <v>6</v>
      </c>
      <c r="R11">
        <v>6.5</v>
      </c>
      <c r="S11">
        <v>6</v>
      </c>
      <c r="U11">
        <v>7</v>
      </c>
      <c r="V11">
        <v>6.5</v>
      </c>
      <c r="Y11">
        <v>7</v>
      </c>
      <c r="Z11">
        <v>12</v>
      </c>
      <c r="AA11">
        <v>15</v>
      </c>
      <c r="AB11">
        <v>12</v>
      </c>
      <c r="AD11">
        <v>6.5</v>
      </c>
      <c r="AE11">
        <v>5.5</v>
      </c>
      <c r="AF11">
        <v>15</v>
      </c>
      <c r="AG11">
        <v>14</v>
      </c>
      <c r="AH11">
        <v>13</v>
      </c>
      <c r="AJ11">
        <v>7</v>
      </c>
      <c r="AK11">
        <v>6</v>
      </c>
      <c r="AL11">
        <v>6</v>
      </c>
      <c r="AN11">
        <v>6</v>
      </c>
      <c r="AO11">
        <v>7</v>
      </c>
    </row>
    <row r="12" spans="1:41" x14ac:dyDescent="0.35">
      <c r="A12">
        <v>7</v>
      </c>
      <c r="B12">
        <v>7.5</v>
      </c>
      <c r="C12">
        <v>7</v>
      </c>
      <c r="D12">
        <v>7.5</v>
      </c>
      <c r="E12">
        <v>7.5</v>
      </c>
      <c r="G12">
        <v>6</v>
      </c>
      <c r="H12">
        <v>6</v>
      </c>
      <c r="J12">
        <v>6.5</v>
      </c>
      <c r="K12">
        <v>6</v>
      </c>
      <c r="L12">
        <v>7</v>
      </c>
      <c r="M12">
        <v>5.5</v>
      </c>
      <c r="O12">
        <v>6</v>
      </c>
      <c r="P12">
        <v>6</v>
      </c>
      <c r="Q12">
        <v>6</v>
      </c>
      <c r="R12">
        <v>6.5</v>
      </c>
      <c r="S12">
        <v>6.5</v>
      </c>
      <c r="U12">
        <v>10</v>
      </c>
      <c r="V12">
        <v>13</v>
      </c>
      <c r="Y12">
        <v>15</v>
      </c>
      <c r="Z12">
        <v>5</v>
      </c>
      <c r="AA12">
        <v>7</v>
      </c>
      <c r="AB12">
        <v>6</v>
      </c>
      <c r="AD12">
        <v>6.5</v>
      </c>
      <c r="AE12">
        <v>7</v>
      </c>
      <c r="AF12">
        <v>11</v>
      </c>
      <c r="AG12">
        <v>12</v>
      </c>
      <c r="AH12">
        <v>13</v>
      </c>
      <c r="AJ12">
        <v>5.5</v>
      </c>
      <c r="AK12">
        <v>6</v>
      </c>
      <c r="AL12">
        <v>5</v>
      </c>
      <c r="AN12">
        <v>6</v>
      </c>
      <c r="AO12">
        <v>7</v>
      </c>
    </row>
    <row r="13" spans="1:41" x14ac:dyDescent="0.35">
      <c r="A13">
        <v>7.5</v>
      </c>
      <c r="B13">
        <v>7.5</v>
      </c>
      <c r="C13">
        <v>7.5</v>
      </c>
      <c r="D13">
        <v>7.5</v>
      </c>
      <c r="E13">
        <v>6.5</v>
      </c>
      <c r="G13">
        <v>7</v>
      </c>
      <c r="H13">
        <v>7.5</v>
      </c>
      <c r="J13">
        <v>6.5</v>
      </c>
      <c r="K13">
        <v>6.5</v>
      </c>
      <c r="L13">
        <v>6.5</v>
      </c>
      <c r="M13">
        <v>6</v>
      </c>
      <c r="O13">
        <v>7</v>
      </c>
      <c r="P13">
        <v>6.5</v>
      </c>
      <c r="Q13">
        <v>5</v>
      </c>
      <c r="R13">
        <v>7</v>
      </c>
      <c r="S13">
        <v>6.5</v>
      </c>
      <c r="U13">
        <v>4</v>
      </c>
      <c r="V13">
        <v>7</v>
      </c>
      <c r="Y13">
        <v>7</v>
      </c>
      <c r="Z13">
        <v>5</v>
      </c>
      <c r="AA13">
        <v>6.5</v>
      </c>
      <c r="AB13">
        <v>6</v>
      </c>
      <c r="AD13">
        <v>6.5</v>
      </c>
      <c r="AE13">
        <v>13</v>
      </c>
      <c r="AF13">
        <v>12</v>
      </c>
      <c r="AG13">
        <v>13</v>
      </c>
      <c r="AH13">
        <v>13</v>
      </c>
      <c r="AJ13">
        <v>7</v>
      </c>
      <c r="AK13">
        <v>6</v>
      </c>
      <c r="AL13">
        <v>6</v>
      </c>
      <c r="AN13">
        <v>5</v>
      </c>
      <c r="AO13">
        <v>6.5</v>
      </c>
    </row>
    <row r="14" spans="1:41" x14ac:dyDescent="0.35">
      <c r="A14">
        <v>5</v>
      </c>
      <c r="B14">
        <v>7.5</v>
      </c>
      <c r="C14">
        <v>7.5</v>
      </c>
      <c r="D14">
        <v>8</v>
      </c>
      <c r="E14">
        <v>7.5</v>
      </c>
      <c r="G14">
        <v>6.5</v>
      </c>
      <c r="H14">
        <v>7</v>
      </c>
      <c r="J14">
        <v>6.5</v>
      </c>
      <c r="K14">
        <v>6</v>
      </c>
      <c r="L14">
        <v>6.5</v>
      </c>
      <c r="M14">
        <v>7</v>
      </c>
      <c r="O14">
        <v>6.5</v>
      </c>
      <c r="P14">
        <v>6</v>
      </c>
      <c r="Q14">
        <v>5</v>
      </c>
      <c r="R14">
        <v>7.5</v>
      </c>
      <c r="S14">
        <v>6</v>
      </c>
      <c r="U14">
        <v>5</v>
      </c>
      <c r="V14">
        <v>6.5</v>
      </c>
      <c r="Y14">
        <v>7</v>
      </c>
      <c r="Z14">
        <v>5.5</v>
      </c>
      <c r="AA14">
        <v>7</v>
      </c>
      <c r="AB14">
        <v>6.5</v>
      </c>
      <c r="AD14">
        <v>6.5</v>
      </c>
      <c r="AE14">
        <v>6.5</v>
      </c>
      <c r="AF14">
        <v>21</v>
      </c>
      <c r="AG14">
        <v>19.5</v>
      </c>
      <c r="AH14">
        <v>21</v>
      </c>
      <c r="AJ14">
        <v>6</v>
      </c>
      <c r="AK14">
        <v>6</v>
      </c>
      <c r="AL14">
        <v>7</v>
      </c>
      <c r="AN14">
        <v>6.5</v>
      </c>
      <c r="AO14">
        <v>7</v>
      </c>
    </row>
    <row r="15" spans="1:41" x14ac:dyDescent="0.35">
      <c r="AF15">
        <f>SUM(AF11:AF14)</f>
        <v>59</v>
      </c>
      <c r="AG15">
        <f t="shared" ref="AG15:AH15" si="0">SUM(AG11:AG14)</f>
        <v>58.5</v>
      </c>
      <c r="AH15">
        <f t="shared" si="0"/>
        <v>60</v>
      </c>
    </row>
    <row r="16" spans="1:41" x14ac:dyDescent="0.35">
      <c r="A16">
        <v>7.5</v>
      </c>
      <c r="B16">
        <v>6</v>
      </c>
      <c r="C16">
        <v>6.5</v>
      </c>
      <c r="D16">
        <v>7</v>
      </c>
      <c r="E16">
        <v>6.5</v>
      </c>
      <c r="G16">
        <v>6.5</v>
      </c>
      <c r="H16">
        <v>6.5</v>
      </c>
      <c r="J16">
        <v>4</v>
      </c>
      <c r="K16">
        <v>5.5</v>
      </c>
      <c r="L16">
        <v>6.5</v>
      </c>
      <c r="M16">
        <v>7</v>
      </c>
      <c r="O16">
        <v>6.5</v>
      </c>
      <c r="P16">
        <v>6</v>
      </c>
      <c r="Q16">
        <v>6</v>
      </c>
      <c r="R16">
        <v>6.5</v>
      </c>
      <c r="S16">
        <v>6</v>
      </c>
      <c r="U16">
        <v>5</v>
      </c>
      <c r="V16">
        <v>6.5</v>
      </c>
      <c r="Y16">
        <v>6.5</v>
      </c>
      <c r="Z16">
        <v>6</v>
      </c>
      <c r="AA16">
        <v>6.5</v>
      </c>
      <c r="AB16">
        <v>6.5</v>
      </c>
      <c r="AD16">
        <v>11</v>
      </c>
      <c r="AE16">
        <v>6.5</v>
      </c>
      <c r="AF16">
        <f>SUM(AF2:AF14)</f>
        <v>120.5</v>
      </c>
      <c r="AG16">
        <f t="shared" ref="AG16:AI16" si="1">SUM(AG2:AG14)</f>
        <v>114</v>
      </c>
      <c r="AH16">
        <f t="shared" si="1"/>
        <v>114.5</v>
      </c>
      <c r="AI16">
        <f t="shared" si="1"/>
        <v>0</v>
      </c>
      <c r="AJ16">
        <v>21</v>
      </c>
      <c r="AK16">
        <v>21</v>
      </c>
      <c r="AL16">
        <v>19.5</v>
      </c>
      <c r="AN16">
        <v>6</v>
      </c>
      <c r="AO16">
        <v>7</v>
      </c>
    </row>
    <row r="17" spans="1:41" x14ac:dyDescent="0.35">
      <c r="A17">
        <v>6</v>
      </c>
      <c r="B17">
        <v>7</v>
      </c>
      <c r="C17">
        <v>6.5</v>
      </c>
      <c r="D17">
        <v>6.5</v>
      </c>
      <c r="E17">
        <v>6.5</v>
      </c>
      <c r="G17">
        <v>7</v>
      </c>
      <c r="H17">
        <v>6.5</v>
      </c>
      <c r="J17">
        <v>6</v>
      </c>
      <c r="K17">
        <v>4</v>
      </c>
      <c r="L17">
        <v>7</v>
      </c>
      <c r="M17">
        <v>8</v>
      </c>
      <c r="O17">
        <v>7</v>
      </c>
      <c r="P17">
        <v>6</v>
      </c>
      <c r="Q17">
        <v>6</v>
      </c>
      <c r="R17">
        <v>6.5</v>
      </c>
      <c r="S17">
        <v>6</v>
      </c>
      <c r="U17">
        <v>5</v>
      </c>
      <c r="V17">
        <v>6</v>
      </c>
      <c r="Y17">
        <v>7</v>
      </c>
      <c r="Z17">
        <v>6</v>
      </c>
      <c r="AA17">
        <v>6.5</v>
      </c>
      <c r="AB17">
        <v>6.5</v>
      </c>
      <c r="AD17">
        <v>6</v>
      </c>
      <c r="AE17">
        <v>7</v>
      </c>
      <c r="AF17">
        <v>180</v>
      </c>
      <c r="AG17" s="13">
        <v>180</v>
      </c>
      <c r="AH17">
        <v>180</v>
      </c>
      <c r="AI17">
        <v>183</v>
      </c>
      <c r="AJ17">
        <v>21</v>
      </c>
      <c r="AK17">
        <v>19.5</v>
      </c>
      <c r="AL17">
        <v>19.5</v>
      </c>
      <c r="AN17">
        <v>7</v>
      </c>
      <c r="AO17">
        <v>7</v>
      </c>
    </row>
    <row r="18" spans="1:41" x14ac:dyDescent="0.35">
      <c r="A18">
        <v>15</v>
      </c>
      <c r="B18">
        <v>15</v>
      </c>
      <c r="C18">
        <v>14</v>
      </c>
      <c r="D18">
        <v>15</v>
      </c>
      <c r="E18">
        <v>15</v>
      </c>
      <c r="G18">
        <v>6</v>
      </c>
      <c r="H18">
        <v>7</v>
      </c>
      <c r="J18">
        <v>6</v>
      </c>
      <c r="K18">
        <v>6</v>
      </c>
      <c r="L18">
        <v>6.5</v>
      </c>
      <c r="M18">
        <v>6.5</v>
      </c>
      <c r="O18">
        <v>6.5</v>
      </c>
      <c r="P18">
        <v>5</v>
      </c>
      <c r="Q18">
        <v>6</v>
      </c>
      <c r="R18">
        <v>6.5</v>
      </c>
      <c r="S18">
        <v>7</v>
      </c>
      <c r="U18">
        <v>5</v>
      </c>
      <c r="V18">
        <v>7</v>
      </c>
      <c r="Y18">
        <v>6.5</v>
      </c>
      <c r="Z18">
        <v>5.5</v>
      </c>
      <c r="AA18">
        <v>6.5</v>
      </c>
      <c r="AB18">
        <v>7</v>
      </c>
      <c r="AD18">
        <v>6</v>
      </c>
      <c r="AE18">
        <v>7</v>
      </c>
      <c r="AF18">
        <f>AF16/AF17*100</f>
        <v>66.944444444444443</v>
      </c>
      <c r="AG18">
        <f t="shared" ref="AG18:AI18" si="2">AG16/AG17*100</f>
        <v>63.333333333333329</v>
      </c>
      <c r="AH18">
        <f t="shared" si="2"/>
        <v>63.611111111111107</v>
      </c>
      <c r="AI18">
        <f t="shared" si="2"/>
        <v>0</v>
      </c>
      <c r="AJ18">
        <v>21</v>
      </c>
      <c r="AK18">
        <v>19.5</v>
      </c>
      <c r="AL18">
        <v>21</v>
      </c>
      <c r="AN18">
        <v>18</v>
      </c>
      <c r="AO18">
        <v>21</v>
      </c>
    </row>
    <row r="19" spans="1:41" x14ac:dyDescent="0.35">
      <c r="A19">
        <v>13</v>
      </c>
      <c r="B19">
        <v>13</v>
      </c>
      <c r="C19">
        <v>12</v>
      </c>
      <c r="D19">
        <v>13</v>
      </c>
      <c r="E19">
        <v>13</v>
      </c>
      <c r="G19">
        <v>6.5</v>
      </c>
      <c r="H19">
        <v>7</v>
      </c>
      <c r="J19">
        <v>6</v>
      </c>
      <c r="K19">
        <v>6.5</v>
      </c>
      <c r="L19">
        <v>5.5</v>
      </c>
      <c r="M19">
        <v>7</v>
      </c>
      <c r="O19">
        <v>7</v>
      </c>
      <c r="P19">
        <v>6</v>
      </c>
      <c r="Q19">
        <v>5</v>
      </c>
      <c r="R19">
        <v>7</v>
      </c>
      <c r="S19">
        <v>4</v>
      </c>
      <c r="U19">
        <v>4</v>
      </c>
      <c r="V19">
        <v>6.5</v>
      </c>
      <c r="Y19">
        <v>7</v>
      </c>
      <c r="Z19">
        <v>5</v>
      </c>
      <c r="AA19">
        <v>6.5</v>
      </c>
      <c r="AB19">
        <v>6</v>
      </c>
      <c r="AD19">
        <v>7</v>
      </c>
      <c r="AE19">
        <v>7</v>
      </c>
      <c r="AJ19">
        <v>28</v>
      </c>
      <c r="AK19">
        <v>28</v>
      </c>
      <c r="AL19">
        <v>28</v>
      </c>
      <c r="AN19">
        <v>18</v>
      </c>
      <c r="AO19">
        <v>21</v>
      </c>
    </row>
    <row r="20" spans="1:41" x14ac:dyDescent="0.35">
      <c r="AJ20">
        <f>SUM(AJ16:AJ19)</f>
        <v>91</v>
      </c>
      <c r="AK20">
        <f t="shared" ref="AK20:AL20" si="3">SUM(AK16:AK19)</f>
        <v>88</v>
      </c>
      <c r="AL20">
        <f t="shared" si="3"/>
        <v>88</v>
      </c>
    </row>
    <row r="21" spans="1:41" x14ac:dyDescent="0.35">
      <c r="A21">
        <v>14</v>
      </c>
      <c r="B21">
        <v>15</v>
      </c>
      <c r="C21">
        <v>14</v>
      </c>
      <c r="D21">
        <v>14</v>
      </c>
      <c r="E21">
        <v>14</v>
      </c>
      <c r="G21">
        <v>7</v>
      </c>
      <c r="H21">
        <v>7</v>
      </c>
      <c r="J21">
        <v>4</v>
      </c>
      <c r="K21">
        <v>7</v>
      </c>
      <c r="L21">
        <v>6.5</v>
      </c>
      <c r="M21">
        <v>7</v>
      </c>
      <c r="O21">
        <v>7</v>
      </c>
      <c r="P21">
        <v>6</v>
      </c>
      <c r="Q21">
        <v>6</v>
      </c>
      <c r="R21">
        <v>7</v>
      </c>
      <c r="S21">
        <v>7</v>
      </c>
      <c r="U21">
        <v>4</v>
      </c>
      <c r="V21">
        <v>4</v>
      </c>
      <c r="Y21">
        <v>6</v>
      </c>
      <c r="Z21">
        <v>6</v>
      </c>
      <c r="AA21">
        <v>6.5</v>
      </c>
      <c r="AB21">
        <v>6.5</v>
      </c>
      <c r="AD21">
        <v>6</v>
      </c>
      <c r="AE21">
        <v>4</v>
      </c>
      <c r="AJ21">
        <f>SUM(AJ2:AJ19)</f>
        <v>178.5</v>
      </c>
      <c r="AK21">
        <f t="shared" ref="AK21:AL21" si="4">SUM(AK2:AK19)</f>
        <v>172.5</v>
      </c>
      <c r="AL21">
        <f t="shared" si="4"/>
        <v>169.5</v>
      </c>
      <c r="AN21">
        <v>19.5</v>
      </c>
      <c r="AO21">
        <v>21</v>
      </c>
    </row>
    <row r="22" spans="1:41" x14ac:dyDescent="0.35">
      <c r="A22">
        <v>15</v>
      </c>
      <c r="B22">
        <v>15</v>
      </c>
      <c r="C22">
        <v>14</v>
      </c>
      <c r="D22">
        <v>15</v>
      </c>
      <c r="E22">
        <v>14</v>
      </c>
      <c r="G22">
        <v>6.5</v>
      </c>
      <c r="H22">
        <v>6.5</v>
      </c>
      <c r="J22">
        <v>4</v>
      </c>
      <c r="K22">
        <v>6.5</v>
      </c>
      <c r="L22">
        <v>7</v>
      </c>
      <c r="M22">
        <v>7</v>
      </c>
      <c r="O22">
        <v>7</v>
      </c>
      <c r="P22">
        <v>6.5</v>
      </c>
      <c r="Q22">
        <v>6</v>
      </c>
      <c r="R22">
        <v>7</v>
      </c>
      <c r="S22">
        <v>6.5</v>
      </c>
      <c r="U22">
        <v>5</v>
      </c>
      <c r="V22">
        <v>5.5</v>
      </c>
      <c r="Y22">
        <v>7</v>
      </c>
      <c r="Z22">
        <v>5</v>
      </c>
      <c r="AA22">
        <v>6.5</v>
      </c>
      <c r="AB22">
        <v>6</v>
      </c>
      <c r="AD22">
        <v>6.5</v>
      </c>
      <c r="AE22">
        <v>7</v>
      </c>
      <c r="AJ22">
        <v>260</v>
      </c>
      <c r="AK22">
        <v>260</v>
      </c>
      <c r="AL22">
        <v>260</v>
      </c>
      <c r="AN22">
        <v>19.5</v>
      </c>
      <c r="AO22">
        <v>21</v>
      </c>
    </row>
    <row r="23" spans="1:41" x14ac:dyDescent="0.35">
      <c r="A23">
        <v>14</v>
      </c>
      <c r="B23">
        <v>15</v>
      </c>
      <c r="C23">
        <v>13</v>
      </c>
      <c r="D23">
        <v>14</v>
      </c>
      <c r="E23">
        <v>13</v>
      </c>
      <c r="G23">
        <v>13</v>
      </c>
      <c r="H23">
        <v>14</v>
      </c>
      <c r="J23">
        <v>6</v>
      </c>
      <c r="K23">
        <v>6.5</v>
      </c>
      <c r="L23">
        <v>7</v>
      </c>
      <c r="M23">
        <v>6</v>
      </c>
      <c r="O23">
        <v>6</v>
      </c>
      <c r="P23">
        <v>5</v>
      </c>
      <c r="Q23">
        <v>5</v>
      </c>
      <c r="R23">
        <v>5.5</v>
      </c>
      <c r="S23">
        <v>6</v>
      </c>
      <c r="U23">
        <v>5</v>
      </c>
      <c r="V23">
        <v>6.5</v>
      </c>
      <c r="Y23">
        <v>6.5</v>
      </c>
      <c r="Z23">
        <v>6</v>
      </c>
      <c r="AA23">
        <v>7</v>
      </c>
      <c r="AB23">
        <v>5.5</v>
      </c>
      <c r="AD23">
        <v>6.5</v>
      </c>
      <c r="AE23">
        <v>4</v>
      </c>
      <c r="AJ23">
        <f>AJ21/AJ22*100</f>
        <v>68.65384615384616</v>
      </c>
      <c r="AK23">
        <f t="shared" ref="AK23:AL23" si="5">AK21/AK22*100</f>
        <v>66.34615384615384</v>
      </c>
      <c r="AL23">
        <f t="shared" si="5"/>
        <v>65.192307692307693</v>
      </c>
      <c r="AN23">
        <v>18</v>
      </c>
      <c r="AO23">
        <v>19.5</v>
      </c>
    </row>
    <row r="24" spans="1:41" x14ac:dyDescent="0.35">
      <c r="AN24">
        <f>SUM(AN18:AN23)</f>
        <v>93</v>
      </c>
      <c r="AO24">
        <f>SUM(AO18:AO23)</f>
        <v>103.5</v>
      </c>
    </row>
    <row r="25" spans="1:41" x14ac:dyDescent="0.35">
      <c r="A25">
        <f t="shared" ref="A25:F25" si="6">SUM(A18:A23)</f>
        <v>71</v>
      </c>
      <c r="B25">
        <f t="shared" si="6"/>
        <v>73</v>
      </c>
      <c r="C25">
        <f t="shared" si="6"/>
        <v>67</v>
      </c>
      <c r="D25">
        <f t="shared" si="6"/>
        <v>71</v>
      </c>
      <c r="E25">
        <f t="shared" si="6"/>
        <v>69</v>
      </c>
      <c r="F25">
        <f t="shared" si="6"/>
        <v>0</v>
      </c>
      <c r="G25">
        <v>13</v>
      </c>
      <c r="H25">
        <v>14</v>
      </c>
      <c r="J25">
        <v>5</v>
      </c>
      <c r="K25">
        <v>6.5</v>
      </c>
      <c r="L25">
        <v>7</v>
      </c>
      <c r="M25">
        <v>6</v>
      </c>
      <c r="O25">
        <v>14</v>
      </c>
      <c r="P25">
        <v>13</v>
      </c>
      <c r="Q25">
        <v>12</v>
      </c>
      <c r="R25">
        <v>12</v>
      </c>
      <c r="S25">
        <v>13</v>
      </c>
      <c r="U25">
        <v>14</v>
      </c>
      <c r="V25">
        <v>13</v>
      </c>
      <c r="Y25">
        <v>15</v>
      </c>
      <c r="Z25">
        <v>4</v>
      </c>
      <c r="AA25">
        <v>6.5</v>
      </c>
      <c r="AB25">
        <v>4</v>
      </c>
      <c r="AD25">
        <v>4</v>
      </c>
      <c r="AE25">
        <v>6.5</v>
      </c>
      <c r="AN25">
        <f>SUM(AN2:AN23)</f>
        <v>184</v>
      </c>
      <c r="AO25">
        <f>SUM(AO2:AO23)</f>
        <v>205.5</v>
      </c>
    </row>
    <row r="26" spans="1:41" x14ac:dyDescent="0.35">
      <c r="G26">
        <f>SUM(G21:G25)</f>
        <v>39.5</v>
      </c>
      <c r="H26">
        <f>SUM(H21:H25)</f>
        <v>41.5</v>
      </c>
      <c r="J26">
        <v>6</v>
      </c>
      <c r="K26">
        <v>6.5</v>
      </c>
      <c r="L26">
        <v>6.5</v>
      </c>
      <c r="M26">
        <v>6</v>
      </c>
      <c r="O26">
        <v>7</v>
      </c>
      <c r="P26">
        <v>6</v>
      </c>
      <c r="Q26">
        <v>6.5</v>
      </c>
      <c r="R26">
        <v>6</v>
      </c>
      <c r="S26">
        <v>6.5</v>
      </c>
      <c r="U26">
        <v>12</v>
      </c>
      <c r="V26">
        <v>12</v>
      </c>
      <c r="Y26">
        <v>13</v>
      </c>
      <c r="Z26">
        <v>7</v>
      </c>
      <c r="AA26">
        <v>7</v>
      </c>
      <c r="AB26">
        <v>5.5</v>
      </c>
      <c r="AD26">
        <v>6</v>
      </c>
      <c r="AE26">
        <v>6.5</v>
      </c>
      <c r="AN26">
        <v>300</v>
      </c>
      <c r="AO26">
        <v>300</v>
      </c>
    </row>
    <row r="27" spans="1:41" x14ac:dyDescent="0.35">
      <c r="A27">
        <f t="shared" ref="A27:F27" si="7">SUM(A2:A23)</f>
        <v>179</v>
      </c>
      <c r="B27">
        <f t="shared" si="7"/>
        <v>183.5</v>
      </c>
      <c r="C27">
        <f t="shared" si="7"/>
        <v>170.4</v>
      </c>
      <c r="D27">
        <f t="shared" si="7"/>
        <v>182.5</v>
      </c>
      <c r="E27">
        <f t="shared" si="7"/>
        <v>181</v>
      </c>
      <c r="F27">
        <f t="shared" si="7"/>
        <v>0</v>
      </c>
      <c r="G27">
        <f>SUM(G2:G25)</f>
        <v>149</v>
      </c>
      <c r="H27">
        <f>SUM(H2:H25)</f>
        <v>160.5</v>
      </c>
      <c r="J27">
        <v>12</v>
      </c>
      <c r="K27">
        <v>13</v>
      </c>
      <c r="L27">
        <v>14</v>
      </c>
      <c r="M27">
        <v>14</v>
      </c>
      <c r="O27">
        <v>7</v>
      </c>
      <c r="P27">
        <v>6</v>
      </c>
      <c r="Q27">
        <v>6.5</v>
      </c>
      <c r="R27">
        <v>6.5</v>
      </c>
      <c r="S27">
        <v>6.5</v>
      </c>
      <c r="U27">
        <v>12</v>
      </c>
      <c r="V27">
        <v>12</v>
      </c>
      <c r="Y27">
        <v>13</v>
      </c>
      <c r="Z27">
        <v>4</v>
      </c>
      <c r="AA27">
        <v>6.5</v>
      </c>
      <c r="AB27">
        <v>6.5</v>
      </c>
      <c r="AD27">
        <v>3</v>
      </c>
      <c r="AE27">
        <v>7</v>
      </c>
      <c r="AN27">
        <f>AN25/AN26*100</f>
        <v>61.333333333333329</v>
      </c>
      <c r="AO27">
        <f>AO25/AO26*100</f>
        <v>68.5</v>
      </c>
    </row>
    <row r="28" spans="1:41" x14ac:dyDescent="0.35">
      <c r="A28">
        <v>260</v>
      </c>
      <c r="B28">
        <v>260</v>
      </c>
      <c r="C28">
        <v>260</v>
      </c>
      <c r="D28">
        <v>260</v>
      </c>
      <c r="E28">
        <v>260</v>
      </c>
      <c r="F28">
        <v>260</v>
      </c>
      <c r="G28">
        <v>230</v>
      </c>
      <c r="H28">
        <v>230</v>
      </c>
      <c r="J28">
        <v>12</v>
      </c>
      <c r="K28">
        <v>12</v>
      </c>
      <c r="L28">
        <v>13</v>
      </c>
      <c r="M28">
        <v>13</v>
      </c>
      <c r="O28">
        <v>7</v>
      </c>
      <c r="P28">
        <v>6</v>
      </c>
      <c r="Q28">
        <v>6</v>
      </c>
      <c r="R28">
        <v>7</v>
      </c>
      <c r="S28">
        <v>4</v>
      </c>
      <c r="U28">
        <v>12</v>
      </c>
      <c r="V28">
        <v>13</v>
      </c>
      <c r="Y28">
        <v>14</v>
      </c>
      <c r="Z28">
        <v>5.5</v>
      </c>
      <c r="AA28">
        <v>7</v>
      </c>
      <c r="AB28">
        <v>6</v>
      </c>
      <c r="AD28">
        <v>5.5</v>
      </c>
      <c r="AE28">
        <v>6.5</v>
      </c>
    </row>
    <row r="29" spans="1:41" x14ac:dyDescent="0.35">
      <c r="U29">
        <f>SUM(U25:U28)</f>
        <v>50</v>
      </c>
      <c r="V29">
        <f t="shared" ref="V29:Y29" si="8">SUM(V25:V28)</f>
        <v>50</v>
      </c>
      <c r="W29">
        <f t="shared" si="8"/>
        <v>0</v>
      </c>
      <c r="X29">
        <f t="shared" si="8"/>
        <v>0</v>
      </c>
      <c r="Y29">
        <f t="shared" si="8"/>
        <v>55</v>
      </c>
      <c r="Z29">
        <v>6.5</v>
      </c>
      <c r="AA29">
        <v>7</v>
      </c>
      <c r="AB29">
        <v>6</v>
      </c>
      <c r="AD29">
        <v>4</v>
      </c>
      <c r="AE29">
        <v>4</v>
      </c>
    </row>
    <row r="30" spans="1:41" x14ac:dyDescent="0.35">
      <c r="A30">
        <f t="shared" ref="A30:F30" si="9">A27/A28*100</f>
        <v>68.84615384615384</v>
      </c>
      <c r="B30">
        <f t="shared" si="9"/>
        <v>70.57692307692308</v>
      </c>
      <c r="C30">
        <f t="shared" si="9"/>
        <v>65.538461538461547</v>
      </c>
      <c r="D30">
        <f t="shared" si="9"/>
        <v>70.192307692307693</v>
      </c>
      <c r="E30">
        <f t="shared" si="9"/>
        <v>69.615384615384613</v>
      </c>
      <c r="F30">
        <f t="shared" si="9"/>
        <v>0</v>
      </c>
      <c r="G30">
        <f>G27/G28*100</f>
        <v>64.782608695652172</v>
      </c>
      <c r="H30">
        <f>H27/H28*100</f>
        <v>69.782608695652172</v>
      </c>
      <c r="J30">
        <v>12</v>
      </c>
      <c r="K30">
        <v>13</v>
      </c>
      <c r="L30">
        <v>13</v>
      </c>
      <c r="M30">
        <v>12</v>
      </c>
      <c r="O30">
        <v>7</v>
      </c>
      <c r="P30">
        <v>7</v>
      </c>
      <c r="Q30">
        <v>6</v>
      </c>
      <c r="R30">
        <v>6.5</v>
      </c>
      <c r="S30">
        <v>5</v>
      </c>
      <c r="U30">
        <f>SUM(U2:U28)</f>
        <v>160.5</v>
      </c>
      <c r="V30">
        <f t="shared" ref="V30:Y30" si="10">SUM(V2:V28)</f>
        <v>178.5</v>
      </c>
      <c r="W30">
        <f t="shared" si="10"/>
        <v>0</v>
      </c>
      <c r="X30">
        <f t="shared" si="10"/>
        <v>0</v>
      </c>
      <c r="Y30">
        <f t="shared" si="10"/>
        <v>198</v>
      </c>
      <c r="Z30">
        <v>14</v>
      </c>
      <c r="AA30">
        <v>15</v>
      </c>
      <c r="AB30">
        <v>13</v>
      </c>
      <c r="AD30">
        <v>6</v>
      </c>
      <c r="AE30">
        <v>6</v>
      </c>
    </row>
    <row r="31" spans="1:41" x14ac:dyDescent="0.35">
      <c r="J31">
        <v>13</v>
      </c>
      <c r="K31">
        <v>13</v>
      </c>
      <c r="L31">
        <v>14</v>
      </c>
      <c r="M31">
        <v>13</v>
      </c>
      <c r="O31">
        <v>14</v>
      </c>
      <c r="P31">
        <v>13</v>
      </c>
      <c r="Q31">
        <v>12</v>
      </c>
      <c r="R31">
        <v>14</v>
      </c>
      <c r="S31">
        <v>13</v>
      </c>
      <c r="U31">
        <v>290</v>
      </c>
      <c r="V31">
        <v>290</v>
      </c>
      <c r="W31">
        <v>290</v>
      </c>
      <c r="X31">
        <v>290</v>
      </c>
      <c r="Y31">
        <v>290</v>
      </c>
      <c r="Z31">
        <v>12</v>
      </c>
      <c r="AA31">
        <v>13</v>
      </c>
      <c r="AB31">
        <v>12</v>
      </c>
      <c r="AD31">
        <v>6</v>
      </c>
      <c r="AE31">
        <v>6.5</v>
      </c>
    </row>
    <row r="32" spans="1:41" x14ac:dyDescent="0.35">
      <c r="J32">
        <f>SUM(J27:J31)</f>
        <v>49</v>
      </c>
      <c r="K32">
        <f t="shared" ref="K32:N32" si="11">SUM(K27:K31)</f>
        <v>51</v>
      </c>
      <c r="L32">
        <f t="shared" si="11"/>
        <v>54</v>
      </c>
      <c r="M32">
        <f t="shared" si="11"/>
        <v>52</v>
      </c>
      <c r="N32">
        <f t="shared" si="11"/>
        <v>0</v>
      </c>
      <c r="O32">
        <v>13</v>
      </c>
      <c r="P32">
        <v>12</v>
      </c>
      <c r="Q32">
        <v>12</v>
      </c>
      <c r="R32">
        <v>13</v>
      </c>
      <c r="S32">
        <v>13</v>
      </c>
      <c r="U32">
        <f>U30/U31*100</f>
        <v>55.344827586206904</v>
      </c>
      <c r="V32">
        <f t="shared" ref="V32:Y32" si="12">V30/V31*100</f>
        <v>61.551724137931032</v>
      </c>
      <c r="W32">
        <f t="shared" si="12"/>
        <v>0</v>
      </c>
      <c r="X32">
        <f t="shared" si="12"/>
        <v>0</v>
      </c>
      <c r="Y32">
        <f t="shared" si="12"/>
        <v>68.275862068965523</v>
      </c>
      <c r="Z32">
        <v>12</v>
      </c>
      <c r="AA32">
        <v>13</v>
      </c>
      <c r="AB32">
        <v>12</v>
      </c>
      <c r="AD32">
        <v>5</v>
      </c>
      <c r="AE32">
        <v>6.5</v>
      </c>
    </row>
    <row r="33" spans="10:31" x14ac:dyDescent="0.35">
      <c r="J33">
        <f>SUM(J2:J31)</f>
        <v>185.5</v>
      </c>
      <c r="K33">
        <f t="shared" ref="K33:N33" si="13">SUM(K2:K31)</f>
        <v>191.5</v>
      </c>
      <c r="L33">
        <f t="shared" si="13"/>
        <v>208</v>
      </c>
      <c r="M33">
        <f t="shared" si="13"/>
        <v>191</v>
      </c>
      <c r="N33">
        <f t="shared" si="13"/>
        <v>0</v>
      </c>
      <c r="O33">
        <v>13</v>
      </c>
      <c r="P33">
        <v>12</v>
      </c>
      <c r="Q33">
        <v>12</v>
      </c>
      <c r="R33">
        <v>13</v>
      </c>
      <c r="S33">
        <v>12</v>
      </c>
      <c r="Z33">
        <v>13</v>
      </c>
      <c r="AA33">
        <v>14</v>
      </c>
      <c r="AB33">
        <v>13</v>
      </c>
      <c r="AD33">
        <v>6.5</v>
      </c>
      <c r="AE33">
        <v>7</v>
      </c>
    </row>
    <row r="34" spans="10:31" x14ac:dyDescent="0.35">
      <c r="Z34">
        <f>SUM(Z30:Z33)</f>
        <v>51</v>
      </c>
      <c r="AA34">
        <f t="shared" ref="AA34:AB34" si="14">SUM(AA30:AA33)</f>
        <v>55</v>
      </c>
      <c r="AB34">
        <f t="shared" si="14"/>
        <v>50</v>
      </c>
      <c r="AD34">
        <v>6</v>
      </c>
      <c r="AE34">
        <v>13</v>
      </c>
    </row>
    <row r="35" spans="10:31" x14ac:dyDescent="0.35">
      <c r="J35">
        <v>310</v>
      </c>
      <c r="K35">
        <v>310</v>
      </c>
      <c r="L35">
        <v>310</v>
      </c>
      <c r="M35">
        <v>310</v>
      </c>
      <c r="N35">
        <v>310</v>
      </c>
      <c r="O35">
        <v>14</v>
      </c>
      <c r="P35">
        <v>13</v>
      </c>
      <c r="Q35">
        <v>12</v>
      </c>
      <c r="R35">
        <v>13</v>
      </c>
      <c r="S35">
        <v>13</v>
      </c>
      <c r="Z35">
        <f>SUM(Z2:Z33)</f>
        <v>197.5</v>
      </c>
      <c r="AA35">
        <v>228.5</v>
      </c>
      <c r="AB35">
        <f t="shared" ref="AB35" si="15">SUM(AB2:AB33)</f>
        <v>205.5</v>
      </c>
      <c r="AD35">
        <v>12</v>
      </c>
      <c r="AE35">
        <v>13</v>
      </c>
    </row>
    <row r="36" spans="10:31" x14ac:dyDescent="0.35">
      <c r="O36">
        <f>SUM(O31:O35)</f>
        <v>54</v>
      </c>
      <c r="P36">
        <f t="shared" ref="P36:T36" si="16">SUM(P31:P35)</f>
        <v>50</v>
      </c>
      <c r="Q36">
        <f t="shared" si="16"/>
        <v>48</v>
      </c>
      <c r="R36">
        <f t="shared" si="16"/>
        <v>53</v>
      </c>
      <c r="S36">
        <f t="shared" si="16"/>
        <v>51</v>
      </c>
      <c r="T36">
        <f t="shared" si="16"/>
        <v>0</v>
      </c>
      <c r="Z36">
        <v>340</v>
      </c>
      <c r="AA36">
        <v>340</v>
      </c>
      <c r="AB36">
        <v>340</v>
      </c>
      <c r="AD36">
        <v>13</v>
      </c>
      <c r="AE36">
        <v>12</v>
      </c>
    </row>
    <row r="37" spans="10:31" x14ac:dyDescent="0.35">
      <c r="AD37">
        <f>SUM(AD33:AD36)</f>
        <v>37.5</v>
      </c>
      <c r="AE37">
        <v>13</v>
      </c>
    </row>
    <row r="38" spans="10:31" x14ac:dyDescent="0.35">
      <c r="AE38">
        <f>SUM(AE34:AE37)</f>
        <v>51</v>
      </c>
    </row>
    <row r="39" spans="10:31" x14ac:dyDescent="0.35">
      <c r="J39">
        <f>J33/J35*100</f>
        <v>59.838709677419352</v>
      </c>
      <c r="K39">
        <f t="shared" ref="K39:N39" si="17">K33/K35*100</f>
        <v>61.774193548387103</v>
      </c>
      <c r="L39">
        <f t="shared" si="17"/>
        <v>67.096774193548399</v>
      </c>
      <c r="M39">
        <f t="shared" si="17"/>
        <v>61.612903225806448</v>
      </c>
      <c r="N39">
        <f t="shared" si="17"/>
        <v>0</v>
      </c>
      <c r="O39">
        <v>228.5</v>
      </c>
      <c r="P39">
        <v>204.5</v>
      </c>
      <c r="Q39">
        <f t="shared" ref="Q39:T39" si="18">SUM(Q2:Q35)</f>
        <v>199.5</v>
      </c>
      <c r="R39">
        <f t="shared" si="18"/>
        <v>223.5</v>
      </c>
      <c r="S39">
        <f t="shared" si="18"/>
        <v>208.5</v>
      </c>
      <c r="T39">
        <f t="shared" si="18"/>
        <v>0</v>
      </c>
      <c r="Z39">
        <f>Z35/Z36*100</f>
        <v>58.088235294117652</v>
      </c>
      <c r="AA39">
        <f t="shared" ref="AA39:AB39" si="19">AA35/AA36*100</f>
        <v>67.205882352941188</v>
      </c>
      <c r="AB39">
        <f t="shared" si="19"/>
        <v>60.441176470588232</v>
      </c>
      <c r="AD39">
        <f>SUM(AD2:AD36)</f>
        <v>222</v>
      </c>
      <c r="AE39">
        <f>SUM(AE2:AE37)</f>
        <v>237</v>
      </c>
    </row>
    <row r="40" spans="10:31" x14ac:dyDescent="0.35">
      <c r="O40">
        <v>340</v>
      </c>
      <c r="P40">
        <v>340</v>
      </c>
      <c r="Q40">
        <v>340</v>
      </c>
      <c r="R40">
        <v>340</v>
      </c>
      <c r="S40">
        <v>340</v>
      </c>
      <c r="T40">
        <v>340</v>
      </c>
      <c r="AA40">
        <v>2</v>
      </c>
      <c r="AD40">
        <v>370</v>
      </c>
      <c r="AE40">
        <v>380</v>
      </c>
    </row>
    <row r="41" spans="10:31" x14ac:dyDescent="0.35">
      <c r="O41">
        <f>O39/O40*100</f>
        <v>67.205882352941188</v>
      </c>
      <c r="P41">
        <f t="shared" ref="P41:T41" si="20">P39/P40*100</f>
        <v>60.147058823529406</v>
      </c>
      <c r="Q41">
        <f t="shared" si="20"/>
        <v>58.676470588235297</v>
      </c>
      <c r="R41">
        <f t="shared" si="20"/>
        <v>65.735294117647058</v>
      </c>
      <c r="S41">
        <f t="shared" si="20"/>
        <v>61.32352941176471</v>
      </c>
      <c r="T41">
        <f t="shared" si="20"/>
        <v>0</v>
      </c>
      <c r="AD41">
        <f>AD39/AD40*100</f>
        <v>60</v>
      </c>
      <c r="AE41">
        <f>AE39/AE40*100</f>
        <v>62.368421052631582</v>
      </c>
    </row>
    <row r="42" spans="10:31" x14ac:dyDescent="0.35">
      <c r="O42">
        <v>2</v>
      </c>
      <c r="P42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Arena 1</vt:lpstr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horses@beaverhall.co.uk</cp:lastModifiedBy>
  <cp:lastPrinted>2022-05-28T10:37:09Z</cp:lastPrinted>
  <dcterms:created xsi:type="dcterms:W3CDTF">2022-05-27T10:54:11Z</dcterms:created>
  <dcterms:modified xsi:type="dcterms:W3CDTF">2022-05-28T16:12:58Z</dcterms:modified>
  <cp:category/>
</cp:coreProperties>
</file>